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Business Manager Info\Budget\2020-2021\General Fund\"/>
    </mc:Choice>
  </mc:AlternateContent>
  <bookViews>
    <workbookView xWindow="0" yWindow="0" windowWidth="28800" windowHeight="12300" firstSheet="2" activeTab="6"/>
  </bookViews>
  <sheets>
    <sheet name="June 2019  " sheetId="1" r:id="rId1"/>
    <sheet name="June 2019  Proposed" sheetId="2" r:id="rId2"/>
    <sheet name="Amended June 2020" sheetId="3" r:id="rId3"/>
    <sheet name="Amended 2020 notes" sheetId="4" r:id="rId4"/>
    <sheet name="June 2020 Proposed" sheetId="5" r:id="rId5"/>
    <sheet name="January ammendment " sheetId="6" r:id="rId6"/>
    <sheet name="June amended" sheetId="7" r:id="rId7"/>
    <sheet name="Sheet1" sheetId="9" r:id="rId8"/>
    <sheet name="June Amended notes" sheetId="8" r:id="rId9"/>
  </sheets>
  <definedNames>
    <definedName name="_xlnm.Print_Area" localSheetId="2">'Amended June 2020'!$A$1:$M$51</definedName>
    <definedName name="_xlnm.Print_Area" localSheetId="6">'June amended'!$A$1:$L$51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7" l="1"/>
  <c r="J15" i="7"/>
  <c r="J45" i="7" s="1"/>
  <c r="C39" i="7"/>
  <c r="C15" i="7"/>
  <c r="K39" i="7"/>
  <c r="L39" i="7" s="1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K15" i="7"/>
  <c r="L14" i="7"/>
  <c r="L13" i="7"/>
  <c r="L12" i="7"/>
  <c r="L11" i="7"/>
  <c r="L10" i="7"/>
  <c r="L9" i="7"/>
  <c r="K45" i="7" l="1"/>
  <c r="K50" i="7" s="1"/>
  <c r="K51" i="7" s="1"/>
  <c r="C45" i="7"/>
  <c r="C50" i="7" s="1"/>
  <c r="C51" i="7" s="1"/>
  <c r="J50" i="7"/>
  <c r="J51" i="7" s="1"/>
  <c r="L15" i="7"/>
  <c r="K36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19" i="6"/>
  <c r="K39" i="6" s="1"/>
  <c r="K15" i="6"/>
  <c r="K10" i="6"/>
  <c r="K11" i="6"/>
  <c r="K12" i="6"/>
  <c r="K13" i="6"/>
  <c r="K14" i="6"/>
  <c r="K9" i="6"/>
  <c r="J39" i="6"/>
  <c r="J15" i="6"/>
  <c r="C39" i="6"/>
  <c r="C15" i="6"/>
  <c r="L45" i="7" l="1"/>
  <c r="C47" i="6"/>
  <c r="C52" i="6" s="1"/>
  <c r="J47" i="6"/>
  <c r="C39" i="5"/>
  <c r="C15" i="5"/>
  <c r="K39" i="5"/>
  <c r="J39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K15" i="5"/>
  <c r="L15" i="5" s="1"/>
  <c r="L47" i="5" s="1"/>
  <c r="J15" i="5"/>
  <c r="L14" i="5"/>
  <c r="L13" i="5"/>
  <c r="L12" i="5"/>
  <c r="L11" i="5"/>
  <c r="L9" i="5"/>
  <c r="C53" i="6" l="1"/>
  <c r="J52" i="6"/>
  <c r="J53" i="6" s="1"/>
  <c r="L39" i="5"/>
  <c r="C47" i="5"/>
  <c r="C52" i="5" s="1"/>
  <c r="K3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19" i="3"/>
  <c r="L10" i="3"/>
  <c r="L11" i="3"/>
  <c r="L12" i="3"/>
  <c r="L13" i="3"/>
  <c r="L14" i="3"/>
  <c r="L9" i="3"/>
  <c r="K15" i="3"/>
  <c r="L51" i="5" l="1"/>
  <c r="L52" i="5" s="1"/>
  <c r="L53" i="5" s="1"/>
  <c r="C53" i="5"/>
  <c r="K45" i="3"/>
  <c r="K50" i="3" s="1"/>
  <c r="K51" i="3" l="1"/>
  <c r="J39" i="3" l="1"/>
  <c r="L39" i="3" s="1"/>
  <c r="C39" i="3"/>
  <c r="C45" i="3" s="1"/>
  <c r="C50" i="3" s="1"/>
  <c r="J15" i="3"/>
  <c r="C15" i="3"/>
  <c r="J45" i="3" l="1"/>
  <c r="L15" i="3"/>
  <c r="C51" i="3"/>
  <c r="K39" i="2"/>
  <c r="J39" i="2"/>
  <c r="C39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K15" i="2"/>
  <c r="J15" i="2"/>
  <c r="C15" i="2"/>
  <c r="L14" i="2"/>
  <c r="L13" i="2"/>
  <c r="L12" i="2"/>
  <c r="L11" i="2"/>
  <c r="L9" i="2"/>
  <c r="L45" i="3" l="1"/>
  <c r="J50" i="3"/>
  <c r="L39" i="2"/>
  <c r="C47" i="2"/>
  <c r="C52" i="2" s="1"/>
  <c r="C53" i="2" s="1"/>
  <c r="L15" i="2"/>
  <c r="L51" i="1"/>
  <c r="C47" i="1"/>
  <c r="L50" i="3" l="1"/>
  <c r="J51" i="3"/>
  <c r="L51" i="2"/>
  <c r="L47" i="2"/>
  <c r="K39" i="1"/>
  <c r="J39" i="1"/>
  <c r="C39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K15" i="1"/>
  <c r="J15" i="1"/>
  <c r="C15" i="1"/>
  <c r="L14" i="1"/>
  <c r="L13" i="1"/>
  <c r="L12" i="1"/>
  <c r="L11" i="1"/>
  <c r="L9" i="1"/>
  <c r="L52" i="2" l="1"/>
  <c r="L53" i="2" s="1"/>
  <c r="L39" i="1"/>
  <c r="C52" i="1"/>
  <c r="C53" i="1" s="1"/>
  <c r="L15" i="1"/>
  <c r="L47" i="1" l="1"/>
  <c r="L52" i="1" l="1"/>
  <c r="L53" i="1" s="1"/>
</calcChain>
</file>

<file path=xl/sharedStrings.xml><?xml version="1.0" encoding="utf-8"?>
<sst xmlns="http://schemas.openxmlformats.org/spreadsheetml/2006/main" count="451" uniqueCount="128">
  <si>
    <t>HESPERIA COMMUNITY SCHOOLS</t>
  </si>
  <si>
    <t>Proposed</t>
  </si>
  <si>
    <t>2018-2019</t>
  </si>
  <si>
    <t xml:space="preserve">Major </t>
  </si>
  <si>
    <t>Final Adopted</t>
  </si>
  <si>
    <t>Class Code</t>
  </si>
  <si>
    <t>Description</t>
  </si>
  <si>
    <t>Increases</t>
  </si>
  <si>
    <t>Decreases</t>
  </si>
  <si>
    <t>REVENUE</t>
  </si>
  <si>
    <t>Local Revenues</t>
  </si>
  <si>
    <t>Revenue Non-Ed or Political Entity</t>
  </si>
  <si>
    <t>State Revenue</t>
  </si>
  <si>
    <t>Federal Sources</t>
  </si>
  <si>
    <t>Incoming Transfers/Other</t>
  </si>
  <si>
    <t>Fund Modifications/Other Transfers In</t>
  </si>
  <si>
    <t>TOTAL REVENUE:</t>
  </si>
  <si>
    <t>Major Function Code</t>
  </si>
  <si>
    <t>EXPENDITURES</t>
  </si>
  <si>
    <t>Instruction</t>
  </si>
  <si>
    <t>Basic Programs</t>
  </si>
  <si>
    <t xml:space="preserve">Added Needs </t>
  </si>
  <si>
    <t>Support Services</t>
  </si>
  <si>
    <t>Pupil</t>
  </si>
  <si>
    <t>Instructional Staff</t>
  </si>
  <si>
    <t>General Administration</t>
  </si>
  <si>
    <t>School Administration</t>
  </si>
  <si>
    <t>Business</t>
  </si>
  <si>
    <t>Operation &amp; Maintenance</t>
  </si>
  <si>
    <t>Transportation</t>
  </si>
  <si>
    <t>Central</t>
  </si>
  <si>
    <t>Athletic Activities</t>
  </si>
  <si>
    <t>Community Services</t>
  </si>
  <si>
    <t>Payments to Others, Facilities Acquisition</t>
  </si>
  <si>
    <t>Site Improvements</t>
  </si>
  <si>
    <t>Other Financing Uses</t>
  </si>
  <si>
    <t>Debt Service</t>
  </si>
  <si>
    <t>Fund Modifications (Indirect Costs)</t>
  </si>
  <si>
    <t>Transfer to Athletics</t>
  </si>
  <si>
    <t>TOTAL EXPENDITURES:</t>
  </si>
  <si>
    <t>FUND BALANCE SUMMARY</t>
  </si>
  <si>
    <t>Net Change in Fund Balance</t>
  </si>
  <si>
    <t>(Excess of Revenues Over (Under)</t>
  </si>
  <si>
    <t>Fund Balance June 30, 2019: (Estimated)</t>
  </si>
  <si>
    <t>Percent of Expenditures / Fund Balance</t>
  </si>
  <si>
    <t>Adopted 6/24/2019</t>
  </si>
  <si>
    <t>Fund Balance June 30, 2018: (Actual)</t>
  </si>
  <si>
    <t>2029-2020</t>
  </si>
  <si>
    <t>GENERAL FUND BUDGET  2019-2020  PROPOSED   (DRAFT)</t>
  </si>
  <si>
    <t>*June 2019 Estimated</t>
  </si>
  <si>
    <t>*June 2020 Estimated</t>
  </si>
  <si>
    <t>2019-2020</t>
  </si>
  <si>
    <t>Proposed Draft</t>
  </si>
  <si>
    <t xml:space="preserve">GENERAL FUND BUDGET  2019-2020  PROPOSED  </t>
  </si>
  <si>
    <t>Proposed Amended</t>
  </si>
  <si>
    <t>Amount of Change</t>
  </si>
  <si>
    <t>January 2020</t>
  </si>
  <si>
    <t>Fund Balance June 30, 2019: Actual</t>
  </si>
  <si>
    <t>of Change</t>
  </si>
  <si>
    <t>Summary Explanation</t>
  </si>
  <si>
    <t>Number</t>
  </si>
  <si>
    <t>Fund Balance June 30, 2020: (Estimated)</t>
  </si>
  <si>
    <t xml:space="preserve">June 2020 </t>
  </si>
  <si>
    <t>January 2020 to</t>
  </si>
  <si>
    <t>June 2020</t>
  </si>
  <si>
    <t>Increases in grants and increase to budgeted property tax</t>
  </si>
  <si>
    <t>Literacy grants and changes to state aid</t>
  </si>
  <si>
    <t>Increases to ISD revenue and sales of fixed assets</t>
  </si>
  <si>
    <t>The main reason for increase in revenue was due to CARES act (ESSER).</t>
  </si>
  <si>
    <t>CARES act (ESSER)</t>
  </si>
  <si>
    <t>Notes:</t>
  </si>
  <si>
    <t>Reviewed each budget line individually, the changes represent the summary of each Summary line function</t>
  </si>
  <si>
    <t>Staffing changes, impact of CARES ACT, line item review</t>
  </si>
  <si>
    <t>Staffing changes, in spec ed</t>
  </si>
  <si>
    <t xml:space="preserve">Line item changes </t>
  </si>
  <si>
    <t>Staffing changes</t>
  </si>
  <si>
    <t>Reduction in spending after Covid</t>
  </si>
  <si>
    <t>Due to limited use of buses of after Covid</t>
  </si>
  <si>
    <t>Saving due to Covid and school not in session: nurse, subs etc…</t>
  </si>
  <si>
    <t>Saving due to Covid and school not in session: less supplies etc purchased</t>
  </si>
  <si>
    <t>Due to reduction in supplies for athletics</t>
  </si>
  <si>
    <t>no transportation in Engage</t>
  </si>
  <si>
    <t>line item changes</t>
  </si>
  <si>
    <t>GENERAL FUND BUDGET  2019-2020  June 2020 Amended</t>
  </si>
  <si>
    <t>2020-2021</t>
  </si>
  <si>
    <t>Fund Balance June 30, 2019: (Actual)</t>
  </si>
  <si>
    <t>*June 2021 Estimated</t>
  </si>
  <si>
    <t xml:space="preserve">GENERAL FUND BUDGET  2020-2021  PROPOSED  </t>
  </si>
  <si>
    <t>Fund Balance June 30, 2020: (Actual)</t>
  </si>
  <si>
    <t>*June 2020 Actual</t>
  </si>
  <si>
    <t>Adopted 6/29/2020</t>
  </si>
  <si>
    <t>Fund Balance June 30, 2021: (Estimated)</t>
  </si>
  <si>
    <t>GENERAL FUND BUDGET  2020-2021  January Amendment</t>
  </si>
  <si>
    <t xml:space="preserve">June 2020 to </t>
  </si>
  <si>
    <t>January 2021</t>
  </si>
  <si>
    <t>Bus Lease Flow through</t>
  </si>
  <si>
    <t>Fremont area Foundation and small local grants</t>
  </si>
  <si>
    <t xml:space="preserve">Covid grants and increase to foundation allowance </t>
  </si>
  <si>
    <t>Covid grants and minor adjustments to Title</t>
  </si>
  <si>
    <t>Special education changes to staffing and additonal needs due to case loads</t>
  </si>
  <si>
    <t>All teachers and hespa received wage/salary increases and Covid grant expenditures</t>
  </si>
  <si>
    <t xml:space="preserve">Additional time needed for Virtual learning, raises and covid costs, School nurse, </t>
  </si>
  <si>
    <t>Reduction of workshop registration fees</t>
  </si>
  <si>
    <t>Due to miscillaneous decreases in expenses</t>
  </si>
  <si>
    <t>increase due to turn over of principal</t>
  </si>
  <si>
    <t>change of personnel</t>
  </si>
  <si>
    <t>due to additional insurance claims and covid costs</t>
  </si>
  <si>
    <t>Covid costs for technology and increase to salary technology</t>
  </si>
  <si>
    <t>increase due to additional fund spending covid</t>
  </si>
  <si>
    <t>Adopted 01/18/2021</t>
  </si>
  <si>
    <t>activity down for athletics</t>
  </si>
  <si>
    <t>Adopted</t>
  </si>
  <si>
    <t xml:space="preserve">June 2021 </t>
  </si>
  <si>
    <t>January 2021 to</t>
  </si>
  <si>
    <t>June 2021</t>
  </si>
  <si>
    <t>Fund Balance June 30, 2020: Actual</t>
  </si>
  <si>
    <t>additional funding from state flowthrough grants</t>
  </si>
  <si>
    <t>CARES act (ESSER) is hung up in legislation, so we will not see the revenue to offset current expeneses until next year</t>
  </si>
  <si>
    <t>We may see an adjustment at audit</t>
  </si>
  <si>
    <t>Staffing spec ed</t>
  </si>
  <si>
    <t>Saving due to Covid and school not in session: sub costs</t>
  </si>
  <si>
    <t xml:space="preserve">Increase due to Line item changes and retirement </t>
  </si>
  <si>
    <t>Staffing changes mid year</t>
  </si>
  <si>
    <t>Increase due to Insurance Claim that is still in the process of being settled</t>
  </si>
  <si>
    <t>Due to decrease in bus routes</t>
  </si>
  <si>
    <t>increases to Salary 3%</t>
  </si>
  <si>
    <t>Due to increased needs caused by Covid-19 in athletics</t>
  </si>
  <si>
    <t>GENERAL FUND BUDGET  2020-2021  June 2021 Amended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</si>
</sst>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1"/>
    <xf numFmtId="0" fontId="4" fillId="0" borderId="9" xfId="1" applyFont="1" applyBorder="1"/>
    <xf numFmtId="0" fontId="5" fillId="0" borderId="9" xfId="1" applyFont="1" applyBorder="1"/>
    <xf numFmtId="0" fontId="2" fillId="0" borderId="10" xfId="1" applyFont="1" applyFill="1" applyBorder="1" applyAlignment="1">
      <alignment horizontal="center" wrapText="1"/>
    </xf>
    <xf numFmtId="0" fontId="1" fillId="0" borderId="0" xfId="1" applyBorder="1" applyAlignment="1">
      <alignment horizontal="center"/>
    </xf>
    <xf numFmtId="0" fontId="2" fillId="2" borderId="10" xfId="1" applyFont="1" applyFill="1" applyBorder="1" applyAlignment="1">
      <alignment horizontal="center" wrapText="1"/>
    </xf>
    <xf numFmtId="0" fontId="6" fillId="0" borderId="10" xfId="1" applyFont="1" applyBorder="1" applyAlignment="1">
      <alignment horizontal="left"/>
    </xf>
    <xf numFmtId="0" fontId="2" fillId="0" borderId="10" xfId="1" applyFont="1" applyBorder="1"/>
    <xf numFmtId="0" fontId="2" fillId="0" borderId="10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14" fontId="2" fillId="0" borderId="10" xfId="1" applyNumberFormat="1" applyFont="1" applyFill="1" applyBorder="1" applyAlignment="1">
      <alignment horizontal="center"/>
    </xf>
    <xf numFmtId="14" fontId="2" fillId="2" borderId="10" xfId="1" applyNumberFormat="1" applyFont="1" applyFill="1" applyBorder="1" applyAlignment="1">
      <alignment horizontal="center"/>
    </xf>
    <xf numFmtId="0" fontId="4" fillId="0" borderId="10" xfId="1" applyFont="1" applyBorder="1" applyAlignment="1">
      <alignment horizontal="left"/>
    </xf>
    <xf numFmtId="0" fontId="1" fillId="0" borderId="10" xfId="1" applyFill="1" applyBorder="1"/>
    <xf numFmtId="0" fontId="1" fillId="0" borderId="0" xfId="1" applyBorder="1"/>
    <xf numFmtId="0" fontId="1" fillId="2" borderId="10" xfId="1" applyFill="1" applyBorder="1"/>
    <xf numFmtId="0" fontId="5" fillId="0" borderId="10" xfId="1" applyFont="1" applyBorder="1"/>
    <xf numFmtId="164" fontId="5" fillId="0" borderId="10" xfId="1" applyNumberFormat="1" applyFont="1" applyFill="1" applyBorder="1"/>
    <xf numFmtId="164" fontId="5" fillId="2" borderId="10" xfId="1" applyNumberFormat="1" applyFont="1" applyFill="1" applyBorder="1"/>
    <xf numFmtId="0" fontId="4" fillId="0" borderId="10" xfId="1" applyFont="1" applyFill="1" applyBorder="1" applyAlignment="1">
      <alignment horizontal="left"/>
    </xf>
    <xf numFmtId="0" fontId="2" fillId="0" borderId="10" xfId="1" applyFont="1" applyFill="1" applyBorder="1"/>
    <xf numFmtId="0" fontId="6" fillId="0" borderId="9" xfId="1" applyFont="1" applyBorder="1" applyAlignment="1">
      <alignment horizontal="left"/>
    </xf>
    <xf numFmtId="0" fontId="2" fillId="0" borderId="9" xfId="1" applyFont="1" applyBorder="1"/>
    <xf numFmtId="0" fontId="1" fillId="0" borderId="9" xfId="1" applyFill="1" applyBorder="1"/>
    <xf numFmtId="0" fontId="1" fillId="2" borderId="9" xfId="1" applyFill="1" applyBorder="1"/>
    <xf numFmtId="164" fontId="5" fillId="0" borderId="0" xfId="1" applyNumberFormat="1" applyFont="1" applyFill="1" applyBorder="1"/>
    <xf numFmtId="164" fontId="5" fillId="0" borderId="5" xfId="1" applyNumberFormat="1" applyFont="1" applyFill="1" applyBorder="1"/>
    <xf numFmtId="164" fontId="5" fillId="0" borderId="4" xfId="1" applyNumberFormat="1" applyFont="1" applyFill="1" applyBorder="1"/>
    <xf numFmtId="0" fontId="4" fillId="0" borderId="11" xfId="1" applyFont="1" applyFill="1" applyBorder="1" applyAlignment="1">
      <alignment horizontal="left"/>
    </xf>
    <xf numFmtId="0" fontId="2" fillId="0" borderId="11" xfId="1" applyFont="1" applyFill="1" applyBorder="1"/>
    <xf numFmtId="164" fontId="5" fillId="0" borderId="11" xfId="1" applyNumberFormat="1" applyFont="1" applyFill="1" applyBorder="1"/>
    <xf numFmtId="164" fontId="5" fillId="2" borderId="11" xfId="1" applyNumberFormat="1" applyFont="1" applyFill="1" applyBorder="1"/>
    <xf numFmtId="0" fontId="4" fillId="0" borderId="1" xfId="1" applyFont="1" applyFill="1" applyBorder="1" applyAlignment="1">
      <alignment horizontal="left"/>
    </xf>
    <xf numFmtId="0" fontId="2" fillId="0" borderId="3" xfId="1" applyFont="1" applyFill="1" applyBorder="1"/>
    <xf numFmtId="0" fontId="2" fillId="0" borderId="9" xfId="1" applyFont="1" applyFill="1" applyBorder="1" applyAlignment="1">
      <alignment horizontal="center" wrapText="1"/>
    </xf>
    <xf numFmtId="0" fontId="1" fillId="0" borderId="2" xfId="1" applyBorder="1" applyAlignment="1">
      <alignment horizontal="center"/>
    </xf>
    <xf numFmtId="0" fontId="2" fillId="0" borderId="1" xfId="1" applyFont="1" applyFill="1" applyBorder="1" applyAlignment="1">
      <alignment horizontal="center" wrapText="1"/>
    </xf>
    <xf numFmtId="0" fontId="2" fillId="2" borderId="9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left"/>
    </xf>
    <xf numFmtId="0" fontId="2" fillId="0" borderId="5" xfId="1" applyFont="1" applyFill="1" applyBorder="1"/>
    <xf numFmtId="0" fontId="2" fillId="0" borderId="4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left"/>
    </xf>
    <xf numFmtId="0" fontId="2" fillId="0" borderId="8" xfId="1" applyFont="1" applyFill="1" applyBorder="1"/>
    <xf numFmtId="14" fontId="2" fillId="0" borderId="11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5" fillId="0" borderId="3" xfId="1" applyFont="1" applyBorder="1"/>
    <xf numFmtId="164" fontId="5" fillId="0" borderId="9" xfId="1" applyNumberFormat="1" applyFont="1" applyFill="1" applyBorder="1"/>
    <xf numFmtId="0" fontId="5" fillId="0" borderId="4" xfId="1" applyFont="1" applyBorder="1"/>
    <xf numFmtId="0" fontId="5" fillId="0" borderId="5" xfId="1" applyFont="1" applyBorder="1"/>
    <xf numFmtId="164" fontId="2" fillId="0" borderId="10" xfId="1" applyNumberFormat="1" applyFont="1" applyFill="1" applyBorder="1"/>
    <xf numFmtId="164" fontId="3" fillId="2" borderId="10" xfId="1" applyNumberFormat="1" applyFont="1" applyFill="1" applyBorder="1"/>
    <xf numFmtId="0" fontId="2" fillId="0" borderId="4" xfId="1" applyFont="1" applyBorder="1" applyAlignment="1">
      <alignment horizontal="left"/>
    </xf>
    <xf numFmtId="0" fontId="2" fillId="0" borderId="5" xfId="1" applyFont="1" applyBorder="1"/>
    <xf numFmtId="0" fontId="5" fillId="0" borderId="4" xfId="1" applyFont="1" applyBorder="1" applyAlignment="1">
      <alignment horizontal="left"/>
    </xf>
    <xf numFmtId="0" fontId="2" fillId="3" borderId="4" xfId="1" applyFont="1" applyFill="1" applyBorder="1" applyAlignment="1">
      <alignment horizontal="left"/>
    </xf>
    <xf numFmtId="0" fontId="2" fillId="3" borderId="5" xfId="1" applyFont="1" applyFill="1" applyBorder="1"/>
    <xf numFmtId="164" fontId="2" fillId="2" borderId="10" xfId="1" applyNumberFormat="1" applyFont="1" applyFill="1" applyBorder="1"/>
    <xf numFmtId="0" fontId="5" fillId="0" borderId="6" xfId="1" applyFont="1" applyFill="1" applyBorder="1" applyAlignment="1">
      <alignment horizontal="left"/>
    </xf>
    <xf numFmtId="0" fontId="5" fillId="0" borderId="8" xfId="1" applyFont="1" applyFill="1" applyBorder="1"/>
    <xf numFmtId="10" fontId="5" fillId="0" borderId="11" xfId="2" applyNumberFormat="1" applyFont="1" applyFill="1" applyBorder="1"/>
    <xf numFmtId="10" fontId="5" fillId="2" borderId="11" xfId="2" applyNumberFormat="1" applyFont="1" applyFill="1" applyBorder="1"/>
    <xf numFmtId="0" fontId="4" fillId="0" borderId="0" xfId="1" applyFont="1" applyBorder="1"/>
    <xf numFmtId="0" fontId="5" fillId="0" borderId="0" xfId="1" applyFont="1" applyBorder="1"/>
    <xf numFmtId="0" fontId="6" fillId="0" borderId="0" xfId="1" applyFont="1"/>
    <xf numFmtId="0" fontId="5" fillId="0" borderId="0" xfId="1" applyFont="1"/>
    <xf numFmtId="0" fontId="4" fillId="0" borderId="0" xfId="1" applyFont="1"/>
    <xf numFmtId="164" fontId="5" fillId="0" borderId="0" xfId="3" applyNumberFormat="1" applyFont="1"/>
    <xf numFmtId="0" fontId="2" fillId="4" borderId="10" xfId="1" applyFont="1" applyFill="1" applyBorder="1" applyAlignment="1">
      <alignment horizontal="center" wrapText="1"/>
    </xf>
    <xf numFmtId="0" fontId="2" fillId="4" borderId="10" xfId="1" applyFont="1" applyFill="1" applyBorder="1" applyAlignment="1">
      <alignment horizontal="center"/>
    </xf>
    <xf numFmtId="14" fontId="2" fillId="4" borderId="10" xfId="1" applyNumberFormat="1" applyFont="1" applyFill="1" applyBorder="1" applyAlignment="1">
      <alignment horizontal="center"/>
    </xf>
    <xf numFmtId="0" fontId="1" fillId="4" borderId="10" xfId="1" applyFill="1" applyBorder="1"/>
    <xf numFmtId="164" fontId="5" fillId="4" borderId="10" xfId="1" applyNumberFormat="1" applyFont="1" applyFill="1" applyBorder="1"/>
    <xf numFmtId="0" fontId="1" fillId="4" borderId="9" xfId="1" applyFill="1" applyBorder="1"/>
    <xf numFmtId="164" fontId="5" fillId="4" borderId="11" xfId="1" applyNumberFormat="1" applyFont="1" applyFill="1" applyBorder="1"/>
    <xf numFmtId="164" fontId="5" fillId="4" borderId="9" xfId="1" applyNumberFormat="1" applyFont="1" applyFill="1" applyBorder="1"/>
    <xf numFmtId="164" fontId="2" fillId="4" borderId="10" xfId="1" applyNumberFormat="1" applyFont="1" applyFill="1" applyBorder="1"/>
    <xf numFmtId="10" fontId="5" fillId="4" borderId="11" xfId="2" applyNumberFormat="1" applyFont="1" applyFill="1" applyBorder="1"/>
    <xf numFmtId="0" fontId="2" fillId="4" borderId="9" xfId="1" applyFont="1" applyFill="1" applyBorder="1" applyAlignment="1">
      <alignment horizontal="center" wrapText="1"/>
    </xf>
    <xf numFmtId="17" fontId="2" fillId="0" borderId="10" xfId="1" quotePrefix="1" applyNumberFormat="1" applyFont="1" applyFill="1" applyBorder="1" applyAlignment="1">
      <alignment horizontal="center"/>
    </xf>
    <xf numFmtId="0" fontId="5" fillId="2" borderId="10" xfId="1" applyNumberFormat="1" applyFont="1" applyFill="1" applyBorder="1"/>
    <xf numFmtId="0" fontId="5" fillId="2" borderId="11" xfId="1" applyNumberFormat="1" applyFont="1" applyFill="1" applyBorder="1"/>
    <xf numFmtId="0" fontId="5" fillId="2" borderId="9" xfId="1" applyNumberFormat="1" applyFont="1" applyFill="1" applyBorder="1"/>
    <xf numFmtId="14" fontId="2" fillId="0" borderId="10" xfId="1" quotePrefix="1" applyNumberFormat="1" applyFont="1" applyFill="1" applyBorder="1" applyAlignment="1">
      <alignment horizontal="center"/>
    </xf>
    <xf numFmtId="0" fontId="2" fillId="0" borderId="10" xfId="1" quotePrefix="1" applyFont="1" applyFill="1" applyBorder="1" applyAlignment="1">
      <alignment horizontal="center"/>
    </xf>
    <xf numFmtId="0" fontId="1" fillId="0" borderId="2" xfId="1" applyBorder="1"/>
    <xf numFmtId="0" fontId="1" fillId="0" borderId="7" xfId="1" applyBorder="1" applyAlignment="1">
      <alignment horizontal="center"/>
    </xf>
    <xf numFmtId="14" fontId="2" fillId="0" borderId="11" xfId="1" quotePrefix="1" applyNumberFormat="1" applyFont="1" applyFill="1" applyBorder="1" applyAlignment="1">
      <alignment horizontal="center"/>
    </xf>
    <xf numFmtId="0" fontId="7" fillId="0" borderId="0" xfId="1" applyFont="1"/>
    <xf numFmtId="164" fontId="2" fillId="0" borderId="4" xfId="1" applyNumberFormat="1" applyFont="1" applyFill="1" applyBorder="1"/>
    <xf numFmtId="10" fontId="5" fillId="0" borderId="6" xfId="2" applyNumberFormat="1" applyFont="1" applyFill="1" applyBorder="1"/>
    <xf numFmtId="0" fontId="2" fillId="0" borderId="4" xfId="1" applyFont="1" applyFill="1" applyBorder="1" applyAlignment="1">
      <alignment horizontal="center" wrapText="1"/>
    </xf>
    <xf numFmtId="0" fontId="2" fillId="0" borderId="4" xfId="1" quotePrefix="1" applyFont="1" applyFill="1" applyBorder="1" applyAlignment="1">
      <alignment horizontal="center"/>
    </xf>
    <xf numFmtId="17" fontId="2" fillId="0" borderId="6" xfId="1" quotePrefix="1" applyNumberFormat="1" applyFont="1" applyFill="1" applyBorder="1" applyAlignment="1">
      <alignment horizontal="center"/>
    </xf>
    <xf numFmtId="0" fontId="5" fillId="0" borderId="0" xfId="1" applyNumberFormat="1" applyFont="1" applyFill="1" applyBorder="1"/>
    <xf numFmtId="14" fontId="2" fillId="4" borderId="10" xfId="1" quotePrefix="1" applyNumberFormat="1" applyFont="1" applyFill="1" applyBorder="1" applyAlignment="1">
      <alignment horizontal="center"/>
    </xf>
    <xf numFmtId="164" fontId="1" fillId="0" borderId="0" xfId="1" applyNumberFormat="1"/>
    <xf numFmtId="0" fontId="1" fillId="0" borderId="0" xfId="1" applyAlignment="1">
      <alignment horizontal="center"/>
    </xf>
    <xf numFmtId="0" fontId="1" fillId="0" borderId="0" xfId="1" applyAlignment="1"/>
    <xf numFmtId="17" fontId="1" fillId="0" borderId="0" xfId="1" quotePrefix="1" applyNumberFormat="1" applyAlignment="1">
      <alignment horizontal="center"/>
    </xf>
    <xf numFmtId="164" fontId="3" fillId="0" borderId="10" xfId="1" applyNumberFormat="1" applyFont="1" applyFill="1" applyBorder="1"/>
    <xf numFmtId="0" fontId="1" fillId="0" borderId="3" xfId="1" applyBorder="1"/>
    <xf numFmtId="17" fontId="2" fillId="0" borderId="11" xfId="1" quotePrefix="1" applyNumberFormat="1" applyFont="1" applyFill="1" applyBorder="1" applyAlignment="1">
      <alignment horizontal="center"/>
    </xf>
    <xf numFmtId="0" fontId="1" fillId="0" borderId="7" xfId="1" applyBorder="1"/>
    <xf numFmtId="0" fontId="3" fillId="0" borderId="10" xfId="1" applyFont="1" applyFill="1" applyBorder="1" applyAlignment="1">
      <alignment horizontal="center"/>
    </xf>
    <xf numFmtId="14" fontId="3" fillId="0" borderId="10" xfId="1" quotePrefix="1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</cellXfs>
  <cellStyles count="4">
    <cellStyle name="Currency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8"/>
  <sheetViews>
    <sheetView topLeftCell="A8" zoomScale="110" zoomScaleNormal="110" zoomScalePageLayoutView="110" workbookViewId="0">
      <selection activeCell="C19" sqref="C19"/>
    </sheetView>
  </sheetViews>
  <sheetFormatPr defaultColWidth="8.85546875" defaultRowHeight="12.75" x14ac:dyDescent="0.2"/>
  <cols>
    <col min="1" max="1" width="17.5703125" style="68" customWidth="1"/>
    <col min="2" max="2" width="35.28515625" style="67" customWidth="1"/>
    <col min="3" max="3" width="17.28515625" style="64" customWidth="1"/>
    <col min="4" max="9" width="8.85546875" style="1" hidden="1" customWidth="1"/>
    <col min="10" max="11" width="17.5703125" style="1" customWidth="1"/>
    <col min="12" max="12" width="20.85546875" style="1" customWidth="1"/>
    <col min="13" max="16384" width="8.85546875" style="1"/>
  </cols>
  <sheetData>
    <row r="1" spans="1:12" ht="15" customHeight="1" x14ac:dyDescent="0.2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</row>
    <row r="2" spans="1:12" ht="13.9" customHeight="1" x14ac:dyDescent="0.2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</row>
    <row r="3" spans="1:12" ht="15.75" customHeight="1" thickBot="1" x14ac:dyDescent="0.25">
      <c r="A3" s="114" t="s">
        <v>48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6"/>
    </row>
    <row r="4" spans="1:12" x14ac:dyDescent="0.2">
      <c r="A4" s="2"/>
      <c r="B4" s="3"/>
      <c r="C4" s="4" t="s">
        <v>52</v>
      </c>
      <c r="D4" s="5"/>
      <c r="E4" s="5"/>
      <c r="F4" s="5"/>
      <c r="G4" s="5"/>
      <c r="H4" s="5"/>
      <c r="I4" s="5"/>
      <c r="J4" s="4"/>
      <c r="K4" s="4"/>
      <c r="L4" s="6"/>
    </row>
    <row r="5" spans="1:12" x14ac:dyDescent="0.2">
      <c r="A5" s="7"/>
      <c r="B5" s="8"/>
      <c r="C5" s="9" t="s">
        <v>2</v>
      </c>
      <c r="D5" s="5"/>
      <c r="E5" s="5"/>
      <c r="F5" s="5"/>
      <c r="G5" s="5"/>
      <c r="H5" s="5"/>
      <c r="I5" s="5"/>
      <c r="J5" s="9"/>
      <c r="K5" s="9"/>
      <c r="L5" s="10" t="s">
        <v>51</v>
      </c>
    </row>
    <row r="6" spans="1:12" x14ac:dyDescent="0.2">
      <c r="A6" s="7" t="s">
        <v>3</v>
      </c>
      <c r="B6" s="11"/>
      <c r="C6" s="9" t="s">
        <v>4</v>
      </c>
      <c r="D6" s="5"/>
      <c r="E6" s="5"/>
      <c r="F6" s="5"/>
      <c r="G6" s="5"/>
      <c r="H6" s="5"/>
      <c r="I6" s="5"/>
      <c r="J6" s="9" t="s">
        <v>1</v>
      </c>
      <c r="K6" s="9" t="s">
        <v>1</v>
      </c>
      <c r="L6" s="12" t="s">
        <v>1</v>
      </c>
    </row>
    <row r="7" spans="1:12" x14ac:dyDescent="0.2">
      <c r="A7" s="7" t="s">
        <v>5</v>
      </c>
      <c r="B7" s="11" t="s">
        <v>6</v>
      </c>
      <c r="C7" s="13" t="s">
        <v>45</v>
      </c>
      <c r="D7" s="5"/>
      <c r="E7" s="5"/>
      <c r="F7" s="5"/>
      <c r="G7" s="5"/>
      <c r="H7" s="5"/>
      <c r="I7" s="5"/>
      <c r="J7" s="13" t="s">
        <v>7</v>
      </c>
      <c r="K7" s="13" t="s">
        <v>8</v>
      </c>
      <c r="L7" s="14" t="s">
        <v>45</v>
      </c>
    </row>
    <row r="8" spans="1:12" x14ac:dyDescent="0.2">
      <c r="A8" s="15"/>
      <c r="B8" s="8" t="s">
        <v>9</v>
      </c>
      <c r="C8" s="16"/>
      <c r="D8" s="17"/>
      <c r="E8" s="17"/>
      <c r="F8" s="17"/>
      <c r="G8" s="17"/>
      <c r="H8" s="17"/>
      <c r="I8" s="17"/>
      <c r="J8" s="16"/>
      <c r="K8" s="16"/>
      <c r="L8" s="18"/>
    </row>
    <row r="9" spans="1:12" x14ac:dyDescent="0.2">
      <c r="A9" s="15">
        <v>100</v>
      </c>
      <c r="B9" s="19" t="s">
        <v>10</v>
      </c>
      <c r="C9" s="20">
        <v>1130339</v>
      </c>
      <c r="D9" s="17"/>
      <c r="E9" s="17"/>
      <c r="F9" s="17"/>
      <c r="G9" s="17"/>
      <c r="H9" s="17"/>
      <c r="I9" s="17"/>
      <c r="J9" s="20"/>
      <c r="K9" s="20"/>
      <c r="L9" s="21">
        <f>SUM(C9+J9)+K9</f>
        <v>1130339</v>
      </c>
    </row>
    <row r="10" spans="1:12" x14ac:dyDescent="0.2">
      <c r="A10" s="15">
        <v>200</v>
      </c>
      <c r="B10" s="19" t="s">
        <v>11</v>
      </c>
      <c r="C10" s="20"/>
      <c r="D10" s="17"/>
      <c r="E10" s="17"/>
      <c r="F10" s="17"/>
      <c r="G10" s="17"/>
      <c r="H10" s="17"/>
      <c r="I10" s="17"/>
      <c r="J10" s="20"/>
      <c r="K10" s="20"/>
      <c r="L10" s="21"/>
    </row>
    <row r="11" spans="1:12" x14ac:dyDescent="0.2">
      <c r="A11" s="15">
        <v>300</v>
      </c>
      <c r="B11" s="19" t="s">
        <v>12</v>
      </c>
      <c r="C11" s="20">
        <v>8004798</v>
      </c>
      <c r="D11" s="17"/>
      <c r="E11" s="17"/>
      <c r="F11" s="17"/>
      <c r="G11" s="17"/>
      <c r="H11" s="17"/>
      <c r="I11" s="17"/>
      <c r="J11" s="20">
        <v>281700</v>
      </c>
      <c r="K11" s="20">
        <v>-161020</v>
      </c>
      <c r="L11" s="21">
        <f>SUM(C11+J11) +K11</f>
        <v>8125478</v>
      </c>
    </row>
    <row r="12" spans="1:12" x14ac:dyDescent="0.2">
      <c r="A12" s="15">
        <v>400</v>
      </c>
      <c r="B12" s="19" t="s">
        <v>13</v>
      </c>
      <c r="C12" s="20">
        <v>548851</v>
      </c>
      <c r="D12" s="17"/>
      <c r="E12" s="17"/>
      <c r="F12" s="17"/>
      <c r="G12" s="17"/>
      <c r="H12" s="17"/>
      <c r="I12" s="17"/>
      <c r="J12" s="20"/>
      <c r="K12" s="20"/>
      <c r="L12" s="21">
        <f>SUM(C12+J12) +K12</f>
        <v>548851</v>
      </c>
    </row>
    <row r="13" spans="1:12" x14ac:dyDescent="0.2">
      <c r="A13" s="15">
        <v>500</v>
      </c>
      <c r="B13" s="19" t="s">
        <v>14</v>
      </c>
      <c r="C13" s="20">
        <v>116202</v>
      </c>
      <c r="D13" s="17"/>
      <c r="E13" s="17"/>
      <c r="F13" s="17"/>
      <c r="G13" s="17"/>
      <c r="H13" s="17"/>
      <c r="I13" s="17"/>
      <c r="J13" s="20"/>
      <c r="K13" s="20"/>
      <c r="L13" s="21">
        <f>SUM(C13+J13) +K13</f>
        <v>116202</v>
      </c>
    </row>
    <row r="14" spans="1:12" x14ac:dyDescent="0.2">
      <c r="A14" s="15">
        <v>600</v>
      </c>
      <c r="B14" s="19" t="s">
        <v>15</v>
      </c>
      <c r="C14" s="20">
        <v>12000</v>
      </c>
      <c r="D14" s="17"/>
      <c r="E14" s="17"/>
      <c r="F14" s="17"/>
      <c r="G14" s="17"/>
      <c r="H14" s="17"/>
      <c r="I14" s="17"/>
      <c r="J14" s="20"/>
      <c r="K14" s="20"/>
      <c r="L14" s="21">
        <f>SUM(C14+J14) +K14</f>
        <v>12000</v>
      </c>
    </row>
    <row r="15" spans="1:12" x14ac:dyDescent="0.2">
      <c r="A15" s="22"/>
      <c r="B15" s="23" t="s">
        <v>16</v>
      </c>
      <c r="C15" s="20">
        <f>SUM(C9:C14)</f>
        <v>9812190</v>
      </c>
      <c r="D15" s="17"/>
      <c r="E15" s="17"/>
      <c r="F15" s="17"/>
      <c r="G15" s="17"/>
      <c r="H15" s="17"/>
      <c r="I15" s="17"/>
      <c r="J15" s="20">
        <f>SUM(J9:J14)</f>
        <v>281700</v>
      </c>
      <c r="K15" s="20">
        <f>SUM(K9:K14)</f>
        <v>-161020</v>
      </c>
      <c r="L15" s="21">
        <f>SUM(C15+J15) +K15</f>
        <v>9932870</v>
      </c>
    </row>
    <row r="16" spans="1:12" ht="13.5" thickBot="1" x14ac:dyDescent="0.25">
      <c r="A16" s="22"/>
      <c r="B16" s="23"/>
      <c r="C16" s="16"/>
      <c r="D16" s="17"/>
      <c r="E16" s="17"/>
      <c r="F16" s="17"/>
      <c r="G16" s="17"/>
      <c r="H16" s="17"/>
      <c r="I16" s="17"/>
      <c r="J16" s="16"/>
      <c r="K16" s="16"/>
      <c r="L16" s="18"/>
    </row>
    <row r="17" spans="1:12" x14ac:dyDescent="0.2">
      <c r="A17" s="24" t="s">
        <v>17</v>
      </c>
      <c r="B17" s="25" t="s">
        <v>18</v>
      </c>
      <c r="C17" s="26"/>
      <c r="D17" s="17"/>
      <c r="E17" s="17"/>
      <c r="F17" s="17"/>
      <c r="G17" s="17"/>
      <c r="H17" s="17"/>
      <c r="I17" s="17"/>
      <c r="J17" s="26"/>
      <c r="K17" s="26"/>
      <c r="L17" s="27"/>
    </row>
    <row r="18" spans="1:12" x14ac:dyDescent="0.2">
      <c r="A18" s="7" t="s">
        <v>19</v>
      </c>
      <c r="B18" s="19"/>
      <c r="C18" s="16"/>
      <c r="D18" s="17"/>
      <c r="E18" s="17"/>
      <c r="F18" s="17"/>
      <c r="G18" s="17"/>
      <c r="H18" s="17"/>
      <c r="I18" s="17"/>
      <c r="J18" s="16"/>
      <c r="K18" s="16"/>
      <c r="L18" s="18"/>
    </row>
    <row r="19" spans="1:12" x14ac:dyDescent="0.2">
      <c r="A19" s="15">
        <v>110</v>
      </c>
      <c r="B19" s="19" t="s">
        <v>20</v>
      </c>
      <c r="C19" s="20">
        <v>4863724</v>
      </c>
      <c r="D19" s="28"/>
      <c r="E19" s="28"/>
      <c r="F19" s="28"/>
      <c r="G19" s="28"/>
      <c r="H19" s="28"/>
      <c r="I19" s="28"/>
      <c r="J19" s="20">
        <v>92680</v>
      </c>
      <c r="K19" s="20"/>
      <c r="L19" s="21">
        <f t="shared" ref="L19:L37" si="0">SUM(C19+J19) +K19</f>
        <v>4956404</v>
      </c>
    </row>
    <row r="20" spans="1:12" x14ac:dyDescent="0.2">
      <c r="A20" s="15">
        <v>120</v>
      </c>
      <c r="B20" s="19" t="s">
        <v>21</v>
      </c>
      <c r="C20" s="20">
        <v>1824852</v>
      </c>
      <c r="D20" s="28"/>
      <c r="E20" s="28"/>
      <c r="F20" s="28"/>
      <c r="G20" s="28"/>
      <c r="H20" s="28"/>
      <c r="I20" s="28"/>
      <c r="J20" s="20"/>
      <c r="K20" s="20"/>
      <c r="L20" s="21">
        <f t="shared" si="0"/>
        <v>1824852</v>
      </c>
    </row>
    <row r="21" spans="1:12" x14ac:dyDescent="0.2">
      <c r="A21" s="7" t="s">
        <v>22</v>
      </c>
      <c r="B21" s="19"/>
      <c r="C21" s="20"/>
      <c r="D21" s="28"/>
      <c r="E21" s="28"/>
      <c r="F21" s="28"/>
      <c r="G21" s="28"/>
      <c r="H21" s="28"/>
      <c r="I21" s="28"/>
      <c r="J21" s="20"/>
      <c r="K21" s="20"/>
      <c r="L21" s="21">
        <f t="shared" si="0"/>
        <v>0</v>
      </c>
    </row>
    <row r="22" spans="1:12" x14ac:dyDescent="0.2">
      <c r="A22" s="15">
        <v>210</v>
      </c>
      <c r="B22" s="19" t="s">
        <v>23</v>
      </c>
      <c r="C22" s="20">
        <v>268974</v>
      </c>
      <c r="D22" s="28"/>
      <c r="E22" s="28"/>
      <c r="F22" s="28"/>
      <c r="G22" s="28"/>
      <c r="H22" s="28"/>
      <c r="I22" s="28"/>
      <c r="J22" s="20"/>
      <c r="K22" s="20"/>
      <c r="L22" s="21">
        <f t="shared" si="0"/>
        <v>268974</v>
      </c>
    </row>
    <row r="23" spans="1:12" x14ac:dyDescent="0.2">
      <c r="A23" s="15">
        <v>220</v>
      </c>
      <c r="B23" s="19" t="s">
        <v>24</v>
      </c>
      <c r="C23" s="20">
        <v>137738</v>
      </c>
      <c r="D23" s="28"/>
      <c r="E23" s="28"/>
      <c r="F23" s="28"/>
      <c r="G23" s="28"/>
      <c r="H23" s="28"/>
      <c r="I23" s="28"/>
      <c r="J23" s="20"/>
      <c r="K23" s="20"/>
      <c r="L23" s="21">
        <f t="shared" si="0"/>
        <v>137738</v>
      </c>
    </row>
    <row r="24" spans="1:12" x14ac:dyDescent="0.2">
      <c r="A24" s="15">
        <v>230</v>
      </c>
      <c r="B24" s="19" t="s">
        <v>25</v>
      </c>
      <c r="C24" s="20">
        <v>255090</v>
      </c>
      <c r="D24" s="28"/>
      <c r="E24" s="28"/>
      <c r="F24" s="28"/>
      <c r="G24" s="28"/>
      <c r="H24" s="28"/>
      <c r="I24" s="28"/>
      <c r="J24" s="20"/>
      <c r="K24" s="20"/>
      <c r="L24" s="21">
        <f t="shared" si="0"/>
        <v>255090</v>
      </c>
    </row>
    <row r="25" spans="1:12" x14ac:dyDescent="0.2">
      <c r="A25" s="15">
        <v>240</v>
      </c>
      <c r="B25" s="19" t="s">
        <v>26</v>
      </c>
      <c r="C25" s="20">
        <v>365772</v>
      </c>
      <c r="D25" s="28"/>
      <c r="E25" s="28"/>
      <c r="F25" s="28"/>
      <c r="G25" s="28"/>
      <c r="H25" s="28"/>
      <c r="I25" s="28"/>
      <c r="J25" s="20"/>
      <c r="K25" s="20"/>
      <c r="L25" s="21">
        <f t="shared" si="0"/>
        <v>365772</v>
      </c>
    </row>
    <row r="26" spans="1:12" x14ac:dyDescent="0.2">
      <c r="A26" s="15">
        <v>250</v>
      </c>
      <c r="B26" s="19" t="s">
        <v>27</v>
      </c>
      <c r="C26" s="20">
        <v>326054</v>
      </c>
      <c r="D26" s="28"/>
      <c r="E26" s="28"/>
      <c r="F26" s="28"/>
      <c r="G26" s="28"/>
      <c r="H26" s="28"/>
      <c r="I26" s="28"/>
      <c r="J26" s="20"/>
      <c r="K26" s="20"/>
      <c r="L26" s="21">
        <f t="shared" si="0"/>
        <v>326054</v>
      </c>
    </row>
    <row r="27" spans="1:12" x14ac:dyDescent="0.2">
      <c r="A27" s="15">
        <v>260</v>
      </c>
      <c r="B27" s="19" t="s">
        <v>28</v>
      </c>
      <c r="C27" s="20">
        <v>647567</v>
      </c>
      <c r="D27" s="28"/>
      <c r="E27" s="28"/>
      <c r="F27" s="28"/>
      <c r="G27" s="28"/>
      <c r="H27" s="28"/>
      <c r="I27" s="28"/>
      <c r="J27" s="20"/>
      <c r="K27" s="20"/>
      <c r="L27" s="21">
        <f t="shared" si="0"/>
        <v>647567</v>
      </c>
    </row>
    <row r="28" spans="1:12" x14ac:dyDescent="0.2">
      <c r="A28" s="15">
        <v>270</v>
      </c>
      <c r="B28" s="19" t="s">
        <v>29</v>
      </c>
      <c r="C28" s="20">
        <v>565189</v>
      </c>
      <c r="D28" s="28"/>
      <c r="E28" s="28"/>
      <c r="F28" s="28"/>
      <c r="G28" s="28"/>
      <c r="H28" s="28"/>
      <c r="I28" s="28"/>
      <c r="J28" s="20"/>
      <c r="K28" s="20"/>
      <c r="L28" s="21">
        <f t="shared" si="0"/>
        <v>565189</v>
      </c>
    </row>
    <row r="29" spans="1:12" x14ac:dyDescent="0.2">
      <c r="A29" s="15">
        <v>280</v>
      </c>
      <c r="B29" s="19" t="s">
        <v>30</v>
      </c>
      <c r="C29" s="20">
        <v>197497</v>
      </c>
      <c r="D29" s="28"/>
      <c r="E29" s="28"/>
      <c r="F29" s="28"/>
      <c r="G29" s="28"/>
      <c r="H29" s="28"/>
      <c r="I29" s="28"/>
      <c r="J29" s="20">
        <v>35000</v>
      </c>
      <c r="K29" s="20"/>
      <c r="L29" s="21">
        <f t="shared" si="0"/>
        <v>232497</v>
      </c>
    </row>
    <row r="30" spans="1:12" x14ac:dyDescent="0.2">
      <c r="A30" s="15">
        <v>293</v>
      </c>
      <c r="B30" s="19" t="s">
        <v>31</v>
      </c>
      <c r="C30" s="20">
        <v>231038</v>
      </c>
      <c r="D30" s="28"/>
      <c r="E30" s="28"/>
      <c r="F30" s="28"/>
      <c r="G30" s="28"/>
      <c r="H30" s="28"/>
      <c r="I30" s="28"/>
      <c r="J30" s="20"/>
      <c r="K30" s="20"/>
      <c r="L30" s="21">
        <f t="shared" si="0"/>
        <v>231038</v>
      </c>
    </row>
    <row r="31" spans="1:12" x14ac:dyDescent="0.2">
      <c r="A31" s="7" t="s">
        <v>32</v>
      </c>
      <c r="B31" s="19"/>
      <c r="C31" s="20"/>
      <c r="D31" s="28"/>
      <c r="E31" s="28"/>
      <c r="F31" s="28"/>
      <c r="G31" s="28"/>
      <c r="H31" s="28"/>
      <c r="I31" s="28"/>
      <c r="J31" s="20"/>
      <c r="K31" s="20"/>
      <c r="L31" s="21">
        <f t="shared" si="0"/>
        <v>0</v>
      </c>
    </row>
    <row r="32" spans="1:12" x14ac:dyDescent="0.2">
      <c r="A32" s="15">
        <v>300</v>
      </c>
      <c r="B32" s="19" t="s">
        <v>32</v>
      </c>
      <c r="C32" s="20">
        <v>122966</v>
      </c>
      <c r="D32" s="28"/>
      <c r="E32" s="28"/>
      <c r="F32" s="28"/>
      <c r="G32" s="28"/>
      <c r="H32" s="28"/>
      <c r="I32" s="28"/>
      <c r="J32" s="20"/>
      <c r="K32" s="20"/>
      <c r="L32" s="21">
        <f t="shared" si="0"/>
        <v>122966</v>
      </c>
    </row>
    <row r="33" spans="1:12" x14ac:dyDescent="0.2">
      <c r="A33" s="7" t="s">
        <v>33</v>
      </c>
      <c r="B33" s="19"/>
      <c r="C33" s="20"/>
      <c r="D33" s="28"/>
      <c r="E33" s="28"/>
      <c r="F33" s="28"/>
      <c r="G33" s="28"/>
      <c r="H33" s="28"/>
      <c r="I33" s="28"/>
      <c r="J33" s="20"/>
      <c r="K33" s="20"/>
      <c r="L33" s="21">
        <f t="shared" si="0"/>
        <v>0</v>
      </c>
    </row>
    <row r="34" spans="1:12" x14ac:dyDescent="0.2">
      <c r="A34" s="15">
        <v>400</v>
      </c>
      <c r="B34" s="19" t="s">
        <v>34</v>
      </c>
      <c r="C34" s="20">
        <v>562</v>
      </c>
      <c r="D34" s="28"/>
      <c r="E34" s="28"/>
      <c r="F34" s="28"/>
      <c r="G34" s="28"/>
      <c r="H34" s="28"/>
      <c r="I34" s="28"/>
      <c r="J34" s="20"/>
      <c r="K34" s="20"/>
      <c r="L34" s="21">
        <f t="shared" si="0"/>
        <v>562</v>
      </c>
    </row>
    <row r="35" spans="1:12" x14ac:dyDescent="0.2">
      <c r="A35" s="7" t="s">
        <v>35</v>
      </c>
      <c r="B35" s="19"/>
      <c r="C35" s="20"/>
      <c r="D35" s="28"/>
      <c r="E35" s="28"/>
      <c r="F35" s="28"/>
      <c r="G35" s="28"/>
      <c r="H35" s="28"/>
      <c r="I35" s="28"/>
      <c r="J35" s="20"/>
      <c r="K35" s="20"/>
      <c r="L35" s="21">
        <f t="shared" si="0"/>
        <v>0</v>
      </c>
    </row>
    <row r="36" spans="1:12" x14ac:dyDescent="0.2">
      <c r="A36" s="15">
        <v>510</v>
      </c>
      <c r="B36" s="19" t="s">
        <v>36</v>
      </c>
      <c r="C36" s="20">
        <v>117211</v>
      </c>
      <c r="D36" s="28"/>
      <c r="E36" s="28"/>
      <c r="F36" s="28"/>
      <c r="G36" s="28"/>
      <c r="H36" s="28"/>
      <c r="I36" s="28"/>
      <c r="J36" s="20"/>
      <c r="K36" s="20">
        <v>-62993</v>
      </c>
      <c r="L36" s="21">
        <f t="shared" si="0"/>
        <v>54218</v>
      </c>
    </row>
    <row r="37" spans="1:12" x14ac:dyDescent="0.2">
      <c r="A37" s="15">
        <v>611</v>
      </c>
      <c r="B37" s="19" t="s">
        <v>37</v>
      </c>
      <c r="C37" s="20">
        <v>0</v>
      </c>
      <c r="D37" s="28"/>
      <c r="E37" s="28"/>
      <c r="F37" s="28"/>
      <c r="G37" s="28"/>
      <c r="H37" s="28"/>
      <c r="I37" s="28"/>
      <c r="J37" s="20"/>
      <c r="K37" s="20"/>
      <c r="L37" s="21">
        <f t="shared" si="0"/>
        <v>0</v>
      </c>
    </row>
    <row r="38" spans="1:12" x14ac:dyDescent="0.2">
      <c r="A38" s="15">
        <v>621</v>
      </c>
      <c r="B38" s="19" t="s">
        <v>38</v>
      </c>
      <c r="C38" s="20">
        <v>0</v>
      </c>
      <c r="D38" s="28"/>
      <c r="E38" s="28"/>
      <c r="F38" s="28"/>
      <c r="G38" s="28"/>
      <c r="H38" s="28"/>
      <c r="I38" s="28"/>
      <c r="J38" s="20"/>
      <c r="K38" s="20"/>
      <c r="L38" s="21"/>
    </row>
    <row r="39" spans="1:12" x14ac:dyDescent="0.2">
      <c r="A39" s="22"/>
      <c r="B39" s="23" t="s">
        <v>39</v>
      </c>
      <c r="C39" s="20">
        <f>SUM(C19:C38)</f>
        <v>9924234</v>
      </c>
      <c r="D39" s="28"/>
      <c r="E39" s="28"/>
      <c r="F39" s="28"/>
      <c r="G39" s="28"/>
      <c r="H39" s="28"/>
      <c r="I39" s="28"/>
      <c r="J39" s="20">
        <f>SUM(J19:J38)</f>
        <v>127680</v>
      </c>
      <c r="K39" s="20">
        <f>SUM(K19:K38)</f>
        <v>-62993</v>
      </c>
      <c r="L39" s="21">
        <f>SUM(C39+J39) +K39</f>
        <v>9988921</v>
      </c>
    </row>
    <row r="40" spans="1:12" x14ac:dyDescent="0.2">
      <c r="A40" s="22"/>
      <c r="B40" s="23"/>
      <c r="C40" s="20"/>
      <c r="D40" s="29"/>
      <c r="E40" s="20"/>
      <c r="F40" s="20"/>
      <c r="G40" s="20"/>
      <c r="H40" s="20"/>
      <c r="I40" s="30"/>
      <c r="J40" s="20"/>
      <c r="K40" s="20"/>
      <c r="L40" s="21"/>
    </row>
    <row r="41" spans="1:12" ht="13.5" thickBot="1" x14ac:dyDescent="0.25">
      <c r="A41" s="31"/>
      <c r="B41" s="32"/>
      <c r="C41" s="33"/>
      <c r="D41" s="28"/>
      <c r="E41" s="28"/>
      <c r="F41" s="28"/>
      <c r="G41" s="28"/>
      <c r="H41" s="28"/>
      <c r="I41" s="28"/>
      <c r="J41" s="33"/>
      <c r="K41" s="33"/>
      <c r="L41" s="34"/>
    </row>
    <row r="42" spans="1:12" x14ac:dyDescent="0.2">
      <c r="A42" s="35"/>
      <c r="B42" s="36"/>
      <c r="C42" s="37" t="s">
        <v>1</v>
      </c>
      <c r="D42" s="38"/>
      <c r="E42" s="38"/>
      <c r="F42" s="38"/>
      <c r="G42" s="38"/>
      <c r="H42" s="38"/>
      <c r="I42" s="38"/>
      <c r="J42" s="39"/>
      <c r="K42" s="37"/>
      <c r="L42" s="40"/>
    </row>
    <row r="43" spans="1:12" x14ac:dyDescent="0.2">
      <c r="A43" s="41"/>
      <c r="B43" s="42"/>
      <c r="C43" s="9" t="s">
        <v>2</v>
      </c>
      <c r="D43" s="5"/>
      <c r="E43" s="5"/>
      <c r="F43" s="5"/>
      <c r="G43" s="5"/>
      <c r="H43" s="5"/>
      <c r="I43" s="5"/>
      <c r="J43" s="43"/>
      <c r="K43" s="9"/>
      <c r="L43" s="12" t="s">
        <v>47</v>
      </c>
    </row>
    <row r="44" spans="1:12" x14ac:dyDescent="0.2">
      <c r="A44" s="41"/>
      <c r="B44" s="42" t="s">
        <v>40</v>
      </c>
      <c r="C44" s="9" t="s">
        <v>4</v>
      </c>
      <c r="D44" s="5"/>
      <c r="E44" s="5"/>
      <c r="F44" s="5"/>
      <c r="G44" s="5"/>
      <c r="H44" s="5"/>
      <c r="I44" s="5"/>
      <c r="J44" s="9"/>
      <c r="K44" s="9"/>
      <c r="L44" s="12" t="s">
        <v>1</v>
      </c>
    </row>
    <row r="45" spans="1:12" ht="13.5" thickBot="1" x14ac:dyDescent="0.25">
      <c r="A45" s="44"/>
      <c r="B45" s="45"/>
      <c r="C45" s="13" t="s">
        <v>45</v>
      </c>
      <c r="D45" s="5"/>
      <c r="E45" s="5"/>
      <c r="F45" s="5"/>
      <c r="G45" s="5"/>
      <c r="H45" s="5"/>
      <c r="I45" s="5"/>
      <c r="J45" s="13"/>
      <c r="K45" s="46"/>
      <c r="L45" s="14" t="s">
        <v>45</v>
      </c>
    </row>
    <row r="46" spans="1:12" x14ac:dyDescent="0.2">
      <c r="A46" s="47" t="s">
        <v>41</v>
      </c>
      <c r="B46" s="48"/>
      <c r="C46" s="49"/>
      <c r="D46" s="20"/>
      <c r="E46" s="20"/>
      <c r="F46" s="20"/>
      <c r="G46" s="20"/>
      <c r="H46" s="20"/>
      <c r="I46" s="20"/>
      <c r="J46" s="49"/>
      <c r="K46" s="20"/>
      <c r="L46" s="27"/>
    </row>
    <row r="47" spans="1:12" x14ac:dyDescent="0.2">
      <c r="A47" s="50" t="s">
        <v>42</v>
      </c>
      <c r="B47" s="51"/>
      <c r="C47" s="52">
        <f>SUM(C15-C39)</f>
        <v>-112044</v>
      </c>
      <c r="D47" s="20"/>
      <c r="E47" s="20"/>
      <c r="F47" s="20"/>
      <c r="G47" s="20"/>
      <c r="H47" s="20"/>
      <c r="I47" s="20"/>
      <c r="J47" s="52"/>
      <c r="K47" s="52"/>
      <c r="L47" s="53">
        <f>SUM(L15-L39)</f>
        <v>-56051</v>
      </c>
    </row>
    <row r="48" spans="1:12" x14ac:dyDescent="0.2">
      <c r="A48" s="54"/>
      <c r="B48" s="55"/>
      <c r="C48" s="20"/>
      <c r="D48" s="20"/>
      <c r="E48" s="20"/>
      <c r="F48" s="20"/>
      <c r="G48" s="20"/>
      <c r="H48" s="20"/>
      <c r="I48" s="20"/>
      <c r="J48" s="20"/>
      <c r="K48" s="20"/>
      <c r="L48" s="18"/>
    </row>
    <row r="49" spans="1:14" x14ac:dyDescent="0.2">
      <c r="A49" s="56"/>
      <c r="B49" s="51"/>
      <c r="C49" s="20"/>
      <c r="D49" s="20"/>
      <c r="E49" s="20"/>
      <c r="F49" s="20"/>
      <c r="G49" s="20"/>
      <c r="H49" s="20"/>
      <c r="I49" s="20"/>
      <c r="J49" s="20"/>
      <c r="K49" s="20"/>
      <c r="L49" s="18"/>
    </row>
    <row r="50" spans="1:14" x14ac:dyDescent="0.2">
      <c r="A50" s="54"/>
      <c r="B50" s="55"/>
      <c r="C50" s="20"/>
      <c r="D50" s="20"/>
      <c r="E50" s="20"/>
      <c r="F50" s="20"/>
      <c r="G50" s="20"/>
      <c r="H50" s="20"/>
      <c r="I50" s="20"/>
      <c r="J50" s="20"/>
      <c r="K50" s="20"/>
      <c r="L50" s="18"/>
    </row>
    <row r="51" spans="1:14" x14ac:dyDescent="0.2">
      <c r="A51" s="54" t="s">
        <v>46</v>
      </c>
      <c r="B51" s="55"/>
      <c r="C51" s="52">
        <v>1073213</v>
      </c>
      <c r="D51" s="20"/>
      <c r="E51" s="20"/>
      <c r="F51" s="20"/>
      <c r="G51" s="20"/>
      <c r="H51" s="20"/>
      <c r="I51" s="20"/>
      <c r="J51" s="52"/>
      <c r="K51" s="52"/>
      <c r="L51" s="21">
        <f>C52</f>
        <v>961169</v>
      </c>
      <c r="M51" s="68" t="s">
        <v>49</v>
      </c>
      <c r="N51" s="68"/>
    </row>
    <row r="52" spans="1:14" x14ac:dyDescent="0.2">
      <c r="A52" s="57" t="s">
        <v>43</v>
      </c>
      <c r="B52" s="58"/>
      <c r="C52" s="52">
        <f>SUM(C51+C47)</f>
        <v>961169</v>
      </c>
      <c r="D52" s="20"/>
      <c r="E52" s="20"/>
      <c r="F52" s="20"/>
      <c r="G52" s="20"/>
      <c r="H52" s="20"/>
      <c r="I52" s="20"/>
      <c r="J52" s="52"/>
      <c r="K52" s="52"/>
      <c r="L52" s="59">
        <f>SUM(L51+L47)</f>
        <v>905118</v>
      </c>
      <c r="M52" s="68" t="s">
        <v>50</v>
      </c>
      <c r="N52" s="68"/>
    </row>
    <row r="53" spans="1:14" ht="13.5" thickBot="1" x14ac:dyDescent="0.25">
      <c r="A53" s="60" t="s">
        <v>44</v>
      </c>
      <c r="B53" s="61"/>
      <c r="C53" s="62">
        <f>SUM(C52/C39)</f>
        <v>9.6850699006089544E-2</v>
      </c>
      <c r="D53" s="33"/>
      <c r="E53" s="33"/>
      <c r="F53" s="33"/>
      <c r="G53" s="33"/>
      <c r="H53" s="33"/>
      <c r="I53" s="33"/>
      <c r="J53" s="62"/>
      <c r="K53" s="62"/>
      <c r="L53" s="63">
        <f>SUM(L52/L39)</f>
        <v>9.0612189244463945E-2</v>
      </c>
    </row>
    <row r="54" spans="1:14" x14ac:dyDescent="0.2">
      <c r="A54" s="64"/>
      <c r="B54" s="65"/>
    </row>
    <row r="55" spans="1:14" s="64" customFormat="1" x14ac:dyDescent="0.2">
      <c r="B55" s="65"/>
      <c r="D55" s="1"/>
      <c r="E55" s="1"/>
      <c r="F55" s="1"/>
      <c r="G55" s="1"/>
      <c r="H55" s="1"/>
      <c r="I55" s="1"/>
      <c r="J55" s="1"/>
      <c r="K55" s="1"/>
    </row>
    <row r="56" spans="1:14" s="64" customFormat="1" x14ac:dyDescent="0.2">
      <c r="B56" s="65"/>
      <c r="D56" s="1"/>
      <c r="E56" s="1"/>
      <c r="F56" s="1"/>
      <c r="G56" s="1"/>
      <c r="H56" s="1"/>
      <c r="I56" s="1"/>
      <c r="J56" s="1"/>
      <c r="K56" s="1"/>
    </row>
    <row r="57" spans="1:14" s="64" customFormat="1" x14ac:dyDescent="0.2">
      <c r="B57" s="65"/>
      <c r="D57" s="1"/>
      <c r="E57" s="1"/>
      <c r="F57" s="1"/>
      <c r="G57" s="1"/>
      <c r="H57" s="1"/>
      <c r="I57" s="1"/>
      <c r="J57" s="1"/>
      <c r="K57" s="1"/>
    </row>
    <row r="58" spans="1:14" s="64" customFormat="1" x14ac:dyDescent="0.2">
      <c r="B58" s="65"/>
      <c r="D58" s="1"/>
      <c r="E58" s="1"/>
      <c r="F58" s="1"/>
      <c r="G58" s="1"/>
      <c r="H58" s="1"/>
      <c r="I58" s="1"/>
      <c r="J58" s="1"/>
      <c r="K58" s="1"/>
    </row>
    <row r="59" spans="1:14" s="64" customFormat="1" x14ac:dyDescent="0.2">
      <c r="B59" s="65"/>
      <c r="D59" s="1"/>
      <c r="E59" s="1"/>
      <c r="F59" s="1"/>
      <c r="G59" s="1"/>
      <c r="H59" s="1"/>
      <c r="I59" s="1"/>
      <c r="J59" s="1"/>
      <c r="K59" s="1"/>
    </row>
    <row r="60" spans="1:14" s="64" customFormat="1" x14ac:dyDescent="0.2">
      <c r="B60" s="65"/>
      <c r="D60" s="1"/>
      <c r="E60" s="1"/>
      <c r="F60" s="1"/>
      <c r="G60" s="1"/>
      <c r="H60" s="1"/>
      <c r="I60" s="1"/>
      <c r="J60" s="1"/>
      <c r="K60" s="1"/>
    </row>
    <row r="61" spans="1:14" s="64" customFormat="1" x14ac:dyDescent="0.2">
      <c r="A61" s="66"/>
      <c r="B61" s="67"/>
      <c r="D61" s="1"/>
      <c r="E61" s="1"/>
      <c r="F61" s="1"/>
      <c r="G61" s="1"/>
      <c r="H61" s="1"/>
      <c r="I61" s="1"/>
      <c r="J61" s="1"/>
      <c r="K61" s="1"/>
    </row>
    <row r="64" spans="1:14" s="64" customFormat="1" x14ac:dyDescent="0.2">
      <c r="A64" s="68"/>
      <c r="B64" s="69"/>
      <c r="D64" s="1"/>
      <c r="E64" s="1"/>
      <c r="F64" s="1"/>
      <c r="G64" s="1"/>
      <c r="H64" s="1"/>
      <c r="I64" s="1"/>
      <c r="J64" s="1"/>
      <c r="K64" s="1"/>
    </row>
    <row r="65" spans="1:11" s="64" customFormat="1" x14ac:dyDescent="0.2">
      <c r="A65" s="68"/>
      <c r="B65" s="69"/>
      <c r="D65" s="1"/>
      <c r="E65" s="1"/>
      <c r="F65" s="1"/>
      <c r="G65" s="1"/>
      <c r="H65" s="1"/>
      <c r="I65" s="1"/>
      <c r="J65" s="1"/>
      <c r="K65" s="1"/>
    </row>
    <row r="66" spans="1:11" s="64" customFormat="1" x14ac:dyDescent="0.2">
      <c r="A66" s="68"/>
      <c r="B66" s="69"/>
      <c r="D66" s="1"/>
      <c r="E66" s="1"/>
      <c r="F66" s="1"/>
      <c r="G66" s="1"/>
      <c r="H66" s="1"/>
      <c r="I66" s="1"/>
      <c r="J66" s="1"/>
      <c r="K66" s="1"/>
    </row>
    <row r="67" spans="1:11" s="64" customFormat="1" x14ac:dyDescent="0.2">
      <c r="A67" s="68"/>
      <c r="B67" s="69"/>
      <c r="D67" s="1"/>
      <c r="E67" s="1"/>
      <c r="F67" s="1"/>
      <c r="G67" s="1"/>
      <c r="H67" s="1"/>
      <c r="I67" s="1"/>
      <c r="J67" s="1"/>
      <c r="K67" s="1"/>
    </row>
    <row r="72" spans="1:11" s="67" customFormat="1" ht="12" x14ac:dyDescent="0.2">
      <c r="A72" s="68"/>
      <c r="C72" s="64"/>
    </row>
    <row r="73" spans="1:11" s="67" customFormat="1" ht="12" x14ac:dyDescent="0.2">
      <c r="A73" s="68"/>
      <c r="C73" s="64"/>
    </row>
    <row r="74" spans="1:11" s="67" customFormat="1" ht="12" x14ac:dyDescent="0.2">
      <c r="A74" s="68"/>
      <c r="C74" s="64"/>
    </row>
    <row r="75" spans="1:11" s="67" customFormat="1" ht="12" x14ac:dyDescent="0.2">
      <c r="A75" s="68"/>
      <c r="C75" s="64"/>
    </row>
    <row r="76" spans="1:11" s="67" customFormat="1" ht="12" x14ac:dyDescent="0.2">
      <c r="A76" s="68"/>
      <c r="C76" s="64"/>
    </row>
    <row r="77" spans="1:11" s="67" customFormat="1" ht="12" x14ac:dyDescent="0.2">
      <c r="A77" s="68"/>
      <c r="C77" s="64"/>
    </row>
    <row r="78" spans="1:11" s="67" customFormat="1" ht="12" x14ac:dyDescent="0.2">
      <c r="A78" s="68"/>
      <c r="C78" s="64"/>
    </row>
    <row r="79" spans="1:11" s="67" customFormat="1" ht="12" x14ac:dyDescent="0.2">
      <c r="A79" s="68"/>
      <c r="C79" s="64"/>
    </row>
    <row r="80" spans="1:11" s="67" customFormat="1" ht="12" x14ac:dyDescent="0.2">
      <c r="A80" s="68"/>
      <c r="C80" s="64"/>
    </row>
    <row r="81" spans="1:3" s="67" customFormat="1" ht="12" x14ac:dyDescent="0.2">
      <c r="A81" s="68"/>
      <c r="C81" s="64"/>
    </row>
    <row r="83" spans="1:3" s="67" customFormat="1" ht="12" x14ac:dyDescent="0.2">
      <c r="A83" s="68"/>
      <c r="C83" s="64"/>
    </row>
    <row r="84" spans="1:3" s="67" customFormat="1" ht="12" x14ac:dyDescent="0.2">
      <c r="A84" s="68"/>
      <c r="C84" s="64"/>
    </row>
    <row r="86" spans="1:3" s="67" customFormat="1" ht="12" x14ac:dyDescent="0.2">
      <c r="A86" s="68"/>
      <c r="C86" s="64"/>
    </row>
    <row r="87" spans="1:3" s="67" customFormat="1" ht="12" x14ac:dyDescent="0.2">
      <c r="A87" s="68"/>
      <c r="C87" s="64"/>
    </row>
    <row r="88" spans="1:3" s="67" customFormat="1" ht="12" x14ac:dyDescent="0.2">
      <c r="A88" s="68"/>
      <c r="C88" s="64"/>
    </row>
    <row r="126" spans="1:3" x14ac:dyDescent="0.2">
      <c r="A126" s="1"/>
      <c r="B126" s="1"/>
      <c r="C126" s="1"/>
    </row>
    <row r="127" spans="1:3" x14ac:dyDescent="0.2">
      <c r="A127" s="1"/>
      <c r="B127" s="1"/>
      <c r="C127" s="1"/>
    </row>
    <row r="128" spans="1:3" x14ac:dyDescent="0.2">
      <c r="A128" s="1"/>
      <c r="B128" s="1"/>
      <c r="C128" s="1"/>
    </row>
    <row r="129" spans="1:3" x14ac:dyDescent="0.2">
      <c r="A129" s="1"/>
      <c r="B129" s="1"/>
      <c r="C129" s="1"/>
    </row>
    <row r="130" spans="1:3" x14ac:dyDescent="0.2">
      <c r="A130" s="1"/>
      <c r="B130" s="1"/>
      <c r="C130" s="1"/>
    </row>
    <row r="131" spans="1:3" x14ac:dyDescent="0.2">
      <c r="A131" s="1"/>
      <c r="B131" s="1"/>
      <c r="C131" s="1"/>
    </row>
    <row r="132" spans="1:3" x14ac:dyDescent="0.2">
      <c r="A132" s="1"/>
      <c r="B132" s="1"/>
      <c r="C132" s="1"/>
    </row>
    <row r="133" spans="1:3" x14ac:dyDescent="0.2">
      <c r="A133" s="1"/>
      <c r="B133" s="1"/>
      <c r="C133" s="1"/>
    </row>
    <row r="134" spans="1:3" x14ac:dyDescent="0.2">
      <c r="A134" s="1"/>
      <c r="B134" s="1"/>
      <c r="C134" s="1"/>
    </row>
    <row r="135" spans="1:3" x14ac:dyDescent="0.2">
      <c r="A135" s="1"/>
      <c r="B135" s="1"/>
      <c r="C135" s="1"/>
    </row>
    <row r="136" spans="1:3" x14ac:dyDescent="0.2">
      <c r="A136" s="1"/>
      <c r="B136" s="1"/>
      <c r="C136" s="1"/>
    </row>
    <row r="137" spans="1:3" x14ac:dyDescent="0.2">
      <c r="A137" s="1"/>
      <c r="B137" s="1"/>
      <c r="C137" s="1"/>
    </row>
    <row r="138" spans="1:3" x14ac:dyDescent="0.2">
      <c r="A138" s="1"/>
      <c r="B138" s="1"/>
      <c r="C138" s="1"/>
    </row>
    <row r="139" spans="1:3" x14ac:dyDescent="0.2">
      <c r="A139" s="1"/>
      <c r="B139" s="1"/>
      <c r="C139" s="1"/>
    </row>
    <row r="140" spans="1:3" x14ac:dyDescent="0.2">
      <c r="A140" s="1"/>
      <c r="B140" s="1"/>
      <c r="C140" s="1"/>
    </row>
    <row r="141" spans="1:3" x14ac:dyDescent="0.2">
      <c r="A141" s="1"/>
      <c r="B141" s="1"/>
      <c r="C141" s="1"/>
    </row>
    <row r="142" spans="1:3" x14ac:dyDescent="0.2">
      <c r="A142" s="1"/>
      <c r="B142" s="1"/>
      <c r="C142" s="1"/>
    </row>
    <row r="143" spans="1:3" x14ac:dyDescent="0.2">
      <c r="A143" s="1"/>
      <c r="B143" s="1"/>
      <c r="C143" s="1"/>
    </row>
    <row r="144" spans="1:3" x14ac:dyDescent="0.2">
      <c r="A144" s="1"/>
      <c r="B144" s="1"/>
      <c r="C144" s="1"/>
    </row>
    <row r="145" spans="1:3" x14ac:dyDescent="0.2">
      <c r="A145" s="1"/>
      <c r="B145" s="1"/>
      <c r="C145" s="1"/>
    </row>
    <row r="146" spans="1:3" x14ac:dyDescent="0.2">
      <c r="A146" s="1"/>
      <c r="B146" s="1"/>
      <c r="C146" s="1"/>
    </row>
    <row r="147" spans="1:3" x14ac:dyDescent="0.2">
      <c r="A147" s="1"/>
      <c r="B147" s="1"/>
      <c r="C147" s="1"/>
    </row>
    <row r="148" spans="1:3" x14ac:dyDescent="0.2">
      <c r="A148" s="1"/>
      <c r="B148" s="1"/>
      <c r="C148" s="1"/>
    </row>
    <row r="149" spans="1:3" x14ac:dyDescent="0.2">
      <c r="A149" s="1"/>
      <c r="B149" s="1"/>
      <c r="C149" s="1"/>
    </row>
    <row r="150" spans="1:3" x14ac:dyDescent="0.2">
      <c r="A150" s="1"/>
      <c r="B150" s="1"/>
      <c r="C150" s="1"/>
    </row>
    <row r="151" spans="1:3" x14ac:dyDescent="0.2">
      <c r="A151" s="1"/>
      <c r="B151" s="1"/>
      <c r="C151" s="1"/>
    </row>
    <row r="152" spans="1:3" x14ac:dyDescent="0.2">
      <c r="A152" s="1"/>
      <c r="B152" s="1"/>
      <c r="C152" s="1"/>
    </row>
    <row r="153" spans="1:3" x14ac:dyDescent="0.2">
      <c r="A153" s="1"/>
      <c r="B153" s="1"/>
      <c r="C153" s="1"/>
    </row>
    <row r="154" spans="1:3" x14ac:dyDescent="0.2">
      <c r="A154" s="1"/>
      <c r="B154" s="1"/>
      <c r="C154" s="1"/>
    </row>
    <row r="155" spans="1:3" x14ac:dyDescent="0.2">
      <c r="A155" s="1"/>
      <c r="B155" s="1"/>
      <c r="C155" s="1"/>
    </row>
    <row r="156" spans="1:3" x14ac:dyDescent="0.2">
      <c r="A156" s="1"/>
      <c r="B156" s="1"/>
      <c r="C156" s="1"/>
    </row>
    <row r="157" spans="1:3" x14ac:dyDescent="0.2">
      <c r="A157" s="1"/>
      <c r="B157" s="1"/>
      <c r="C157" s="1"/>
    </row>
    <row r="158" spans="1:3" x14ac:dyDescent="0.2">
      <c r="A158" s="1"/>
      <c r="B158" s="1"/>
      <c r="C158" s="1"/>
    </row>
  </sheetData>
  <mergeCells count="2">
    <mergeCell ref="A1:L2"/>
    <mergeCell ref="A3:L3"/>
  </mergeCells>
  <pageMargins left="0.5" right="0" top="1" bottom="1" header="0.5" footer="0.5"/>
  <pageSetup scale="90" orientation="landscape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8"/>
  <sheetViews>
    <sheetView view="pageLayout" topLeftCell="A4" zoomScaleNormal="100" workbookViewId="0">
      <selection activeCell="N36" sqref="N36"/>
    </sheetView>
  </sheetViews>
  <sheetFormatPr defaultColWidth="8.85546875" defaultRowHeight="12.75" x14ac:dyDescent="0.2"/>
  <cols>
    <col min="1" max="1" width="17.5703125" style="68" customWidth="1"/>
    <col min="2" max="2" width="35.28515625" style="67" customWidth="1"/>
    <col min="3" max="3" width="17.28515625" style="64" customWidth="1"/>
    <col min="4" max="9" width="8.85546875" style="1" hidden="1" customWidth="1"/>
    <col min="10" max="11" width="17.5703125" style="1" customWidth="1"/>
    <col min="12" max="12" width="20.85546875" style="1" customWidth="1"/>
    <col min="13" max="16384" width="8.85546875" style="1"/>
  </cols>
  <sheetData>
    <row r="1" spans="1:12" ht="15" customHeight="1" x14ac:dyDescent="0.2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</row>
    <row r="2" spans="1:12" ht="13.9" customHeight="1" x14ac:dyDescent="0.2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</row>
    <row r="3" spans="1:12" ht="15.75" customHeight="1" thickBot="1" x14ac:dyDescent="0.25">
      <c r="A3" s="114" t="s">
        <v>53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6"/>
    </row>
    <row r="4" spans="1:12" x14ac:dyDescent="0.2">
      <c r="A4" s="2"/>
      <c r="B4" s="3"/>
      <c r="C4" s="70"/>
      <c r="D4" s="5"/>
      <c r="E4" s="5"/>
      <c r="F4" s="5"/>
      <c r="G4" s="5"/>
      <c r="H4" s="5"/>
      <c r="I4" s="5"/>
      <c r="J4" s="4"/>
      <c r="K4" s="4"/>
      <c r="L4" s="6"/>
    </row>
    <row r="5" spans="1:12" x14ac:dyDescent="0.2">
      <c r="A5" s="7"/>
      <c r="B5" s="8"/>
      <c r="C5" s="71" t="s">
        <v>2</v>
      </c>
      <c r="D5" s="5"/>
      <c r="E5" s="5"/>
      <c r="F5" s="5"/>
      <c r="G5" s="5"/>
      <c r="H5" s="5"/>
      <c r="I5" s="5"/>
      <c r="J5" s="9"/>
      <c r="K5" s="9"/>
      <c r="L5" s="10" t="s">
        <v>51</v>
      </c>
    </row>
    <row r="6" spans="1:12" x14ac:dyDescent="0.2">
      <c r="A6" s="7" t="s">
        <v>3</v>
      </c>
      <c r="B6" s="11"/>
      <c r="C6" s="71" t="s">
        <v>4</v>
      </c>
      <c r="D6" s="5"/>
      <c r="E6" s="5"/>
      <c r="F6" s="5"/>
      <c r="G6" s="5"/>
      <c r="H6" s="5"/>
      <c r="I6" s="5"/>
      <c r="J6" s="9" t="s">
        <v>1</v>
      </c>
      <c r="K6" s="9" t="s">
        <v>1</v>
      </c>
      <c r="L6" s="12" t="s">
        <v>1</v>
      </c>
    </row>
    <row r="7" spans="1:12" x14ac:dyDescent="0.2">
      <c r="A7" s="7" t="s">
        <v>5</v>
      </c>
      <c r="B7" s="11" t="s">
        <v>6</v>
      </c>
      <c r="C7" s="72" t="s">
        <v>45</v>
      </c>
      <c r="D7" s="5"/>
      <c r="E7" s="5"/>
      <c r="F7" s="5"/>
      <c r="G7" s="5"/>
      <c r="H7" s="5"/>
      <c r="I7" s="5"/>
      <c r="J7" s="13" t="s">
        <v>7</v>
      </c>
      <c r="K7" s="13" t="s">
        <v>8</v>
      </c>
      <c r="L7" s="14" t="s">
        <v>45</v>
      </c>
    </row>
    <row r="8" spans="1:12" x14ac:dyDescent="0.2">
      <c r="A8" s="15"/>
      <c r="B8" s="8" t="s">
        <v>9</v>
      </c>
      <c r="C8" s="73"/>
      <c r="D8" s="17"/>
      <c r="E8" s="17"/>
      <c r="F8" s="17"/>
      <c r="G8" s="17"/>
      <c r="H8" s="17"/>
      <c r="I8" s="17"/>
      <c r="J8" s="16"/>
      <c r="K8" s="16"/>
      <c r="L8" s="18"/>
    </row>
    <row r="9" spans="1:12" x14ac:dyDescent="0.2">
      <c r="A9" s="15">
        <v>100</v>
      </c>
      <c r="B9" s="19" t="s">
        <v>10</v>
      </c>
      <c r="C9" s="74">
        <v>1130339</v>
      </c>
      <c r="D9" s="17"/>
      <c r="E9" s="17"/>
      <c r="F9" s="17"/>
      <c r="G9" s="17"/>
      <c r="H9" s="17"/>
      <c r="I9" s="17"/>
      <c r="J9" s="20"/>
      <c r="K9" s="20"/>
      <c r="L9" s="21">
        <f>SUM(C9+J9)+K9</f>
        <v>1130339</v>
      </c>
    </row>
    <row r="10" spans="1:12" x14ac:dyDescent="0.2">
      <c r="A10" s="15">
        <v>200</v>
      </c>
      <c r="B10" s="19" t="s">
        <v>11</v>
      </c>
      <c r="C10" s="74"/>
      <c r="D10" s="17"/>
      <c r="E10" s="17"/>
      <c r="F10" s="17"/>
      <c r="G10" s="17"/>
      <c r="H10" s="17"/>
      <c r="I10" s="17"/>
      <c r="J10" s="20"/>
      <c r="K10" s="20"/>
      <c r="L10" s="21"/>
    </row>
    <row r="11" spans="1:12" x14ac:dyDescent="0.2">
      <c r="A11" s="15">
        <v>300</v>
      </c>
      <c r="B11" s="19" t="s">
        <v>12</v>
      </c>
      <c r="C11" s="74">
        <v>8004798</v>
      </c>
      <c r="D11" s="17"/>
      <c r="E11" s="17"/>
      <c r="F11" s="17"/>
      <c r="G11" s="17"/>
      <c r="H11" s="17"/>
      <c r="I11" s="17"/>
      <c r="J11" s="20">
        <v>281700</v>
      </c>
      <c r="K11" s="20">
        <v>-161020</v>
      </c>
      <c r="L11" s="21">
        <f>SUM(C11+J11) +K11</f>
        <v>8125478</v>
      </c>
    </row>
    <row r="12" spans="1:12" x14ac:dyDescent="0.2">
      <c r="A12" s="15">
        <v>400</v>
      </c>
      <c r="B12" s="19" t="s">
        <v>13</v>
      </c>
      <c r="C12" s="74">
        <v>548851</v>
      </c>
      <c r="D12" s="17"/>
      <c r="E12" s="17"/>
      <c r="F12" s="17"/>
      <c r="G12" s="17"/>
      <c r="H12" s="17"/>
      <c r="I12" s="17"/>
      <c r="J12" s="20"/>
      <c r="K12" s="20"/>
      <c r="L12" s="21">
        <f>SUM(C12+J12) +K12</f>
        <v>548851</v>
      </c>
    </row>
    <row r="13" spans="1:12" x14ac:dyDescent="0.2">
      <c r="A13" s="15">
        <v>500</v>
      </c>
      <c r="B13" s="19" t="s">
        <v>14</v>
      </c>
      <c r="C13" s="74">
        <v>116202</v>
      </c>
      <c r="D13" s="17"/>
      <c r="E13" s="17"/>
      <c r="F13" s="17"/>
      <c r="G13" s="17"/>
      <c r="H13" s="17"/>
      <c r="I13" s="17"/>
      <c r="J13" s="20"/>
      <c r="K13" s="20"/>
      <c r="L13" s="21">
        <f>SUM(C13+J13) +K13</f>
        <v>116202</v>
      </c>
    </row>
    <row r="14" spans="1:12" x14ac:dyDescent="0.2">
      <c r="A14" s="15">
        <v>600</v>
      </c>
      <c r="B14" s="19" t="s">
        <v>15</v>
      </c>
      <c r="C14" s="74">
        <v>12000</v>
      </c>
      <c r="D14" s="17"/>
      <c r="E14" s="17"/>
      <c r="F14" s="17"/>
      <c r="G14" s="17"/>
      <c r="H14" s="17"/>
      <c r="I14" s="17"/>
      <c r="J14" s="20"/>
      <c r="K14" s="20"/>
      <c r="L14" s="21">
        <f>SUM(C14+J14) +K14</f>
        <v>12000</v>
      </c>
    </row>
    <row r="15" spans="1:12" x14ac:dyDescent="0.2">
      <c r="A15" s="22"/>
      <c r="B15" s="23" t="s">
        <v>16</v>
      </c>
      <c r="C15" s="74">
        <f>SUM(C9:C14)</f>
        <v>9812190</v>
      </c>
      <c r="D15" s="17"/>
      <c r="E15" s="17"/>
      <c r="F15" s="17"/>
      <c r="G15" s="17"/>
      <c r="H15" s="17"/>
      <c r="I15" s="17"/>
      <c r="J15" s="20">
        <f>SUM(J9:J14)</f>
        <v>281700</v>
      </c>
      <c r="K15" s="20">
        <f>SUM(K9:K14)</f>
        <v>-161020</v>
      </c>
      <c r="L15" s="21">
        <f>SUM(C15+J15) +K15</f>
        <v>9932870</v>
      </c>
    </row>
    <row r="16" spans="1:12" ht="13.5" thickBot="1" x14ac:dyDescent="0.25">
      <c r="A16" s="22"/>
      <c r="B16" s="23"/>
      <c r="C16" s="73"/>
      <c r="D16" s="17"/>
      <c r="E16" s="17"/>
      <c r="F16" s="17"/>
      <c r="G16" s="17"/>
      <c r="H16" s="17"/>
      <c r="I16" s="17"/>
      <c r="J16" s="16"/>
      <c r="K16" s="16"/>
      <c r="L16" s="18"/>
    </row>
    <row r="17" spans="1:12" x14ac:dyDescent="0.2">
      <c r="A17" s="24" t="s">
        <v>17</v>
      </c>
      <c r="B17" s="25" t="s">
        <v>18</v>
      </c>
      <c r="C17" s="75"/>
      <c r="D17" s="17"/>
      <c r="E17" s="17"/>
      <c r="F17" s="17"/>
      <c r="G17" s="17"/>
      <c r="H17" s="17"/>
      <c r="I17" s="17"/>
      <c r="J17" s="26"/>
      <c r="K17" s="26"/>
      <c r="L17" s="27"/>
    </row>
    <row r="18" spans="1:12" x14ac:dyDescent="0.2">
      <c r="A18" s="7" t="s">
        <v>19</v>
      </c>
      <c r="B18" s="19"/>
      <c r="C18" s="73"/>
      <c r="D18" s="17"/>
      <c r="E18" s="17"/>
      <c r="F18" s="17"/>
      <c r="G18" s="17"/>
      <c r="H18" s="17"/>
      <c r="I18" s="17"/>
      <c r="J18" s="16"/>
      <c r="K18" s="16"/>
      <c r="L18" s="18"/>
    </row>
    <row r="19" spans="1:12" x14ac:dyDescent="0.2">
      <c r="A19" s="15">
        <v>110</v>
      </c>
      <c r="B19" s="19" t="s">
        <v>20</v>
      </c>
      <c r="C19" s="74">
        <v>4872737</v>
      </c>
      <c r="D19" s="28"/>
      <c r="E19" s="28"/>
      <c r="F19" s="28"/>
      <c r="G19" s="28"/>
      <c r="H19" s="28"/>
      <c r="I19" s="28"/>
      <c r="J19" s="20">
        <v>92680</v>
      </c>
      <c r="K19" s="20"/>
      <c r="L19" s="21">
        <f t="shared" ref="L19:L37" si="0">SUM(C19+J19) +K19</f>
        <v>4965417</v>
      </c>
    </row>
    <row r="20" spans="1:12" x14ac:dyDescent="0.2">
      <c r="A20" s="15">
        <v>120</v>
      </c>
      <c r="B20" s="19" t="s">
        <v>21</v>
      </c>
      <c r="C20" s="74">
        <v>1823852</v>
      </c>
      <c r="D20" s="28"/>
      <c r="E20" s="28"/>
      <c r="F20" s="28"/>
      <c r="G20" s="28"/>
      <c r="H20" s="28"/>
      <c r="I20" s="28"/>
      <c r="J20" s="20"/>
      <c r="K20" s="20"/>
      <c r="L20" s="21">
        <f t="shared" si="0"/>
        <v>1823852</v>
      </c>
    </row>
    <row r="21" spans="1:12" x14ac:dyDescent="0.2">
      <c r="A21" s="7" t="s">
        <v>22</v>
      </c>
      <c r="B21" s="19"/>
      <c r="C21" s="74"/>
      <c r="D21" s="28"/>
      <c r="E21" s="28"/>
      <c r="F21" s="28"/>
      <c r="G21" s="28"/>
      <c r="H21" s="28"/>
      <c r="I21" s="28"/>
      <c r="J21" s="20"/>
      <c r="K21" s="20"/>
      <c r="L21" s="21">
        <f t="shared" si="0"/>
        <v>0</v>
      </c>
    </row>
    <row r="22" spans="1:12" x14ac:dyDescent="0.2">
      <c r="A22" s="15">
        <v>210</v>
      </c>
      <c r="B22" s="19" t="s">
        <v>23</v>
      </c>
      <c r="C22" s="74">
        <v>269183</v>
      </c>
      <c r="D22" s="28"/>
      <c r="E22" s="28"/>
      <c r="F22" s="28"/>
      <c r="G22" s="28"/>
      <c r="H22" s="28"/>
      <c r="I22" s="28"/>
      <c r="J22" s="20"/>
      <c r="K22" s="20"/>
      <c r="L22" s="21">
        <f t="shared" si="0"/>
        <v>269183</v>
      </c>
    </row>
    <row r="23" spans="1:12" x14ac:dyDescent="0.2">
      <c r="A23" s="15">
        <v>220</v>
      </c>
      <c r="B23" s="19" t="s">
        <v>24</v>
      </c>
      <c r="C23" s="74">
        <v>138053</v>
      </c>
      <c r="D23" s="28"/>
      <c r="E23" s="28"/>
      <c r="F23" s="28"/>
      <c r="G23" s="28"/>
      <c r="H23" s="28"/>
      <c r="I23" s="28"/>
      <c r="J23" s="20"/>
      <c r="K23" s="20"/>
      <c r="L23" s="21">
        <f t="shared" si="0"/>
        <v>138053</v>
      </c>
    </row>
    <row r="24" spans="1:12" x14ac:dyDescent="0.2">
      <c r="A24" s="15">
        <v>230</v>
      </c>
      <c r="B24" s="19" t="s">
        <v>25</v>
      </c>
      <c r="C24" s="74">
        <v>255104</v>
      </c>
      <c r="D24" s="28"/>
      <c r="E24" s="28"/>
      <c r="F24" s="28"/>
      <c r="G24" s="28"/>
      <c r="H24" s="28"/>
      <c r="I24" s="28"/>
      <c r="J24" s="20"/>
      <c r="K24" s="20"/>
      <c r="L24" s="21">
        <f t="shared" si="0"/>
        <v>255104</v>
      </c>
    </row>
    <row r="25" spans="1:12" x14ac:dyDescent="0.2">
      <c r="A25" s="15">
        <v>240</v>
      </c>
      <c r="B25" s="19" t="s">
        <v>26</v>
      </c>
      <c r="C25" s="74">
        <v>367052</v>
      </c>
      <c r="D25" s="28"/>
      <c r="E25" s="28"/>
      <c r="F25" s="28"/>
      <c r="G25" s="28"/>
      <c r="H25" s="28"/>
      <c r="I25" s="28"/>
      <c r="J25" s="20"/>
      <c r="K25" s="20"/>
      <c r="L25" s="21">
        <f t="shared" si="0"/>
        <v>367052</v>
      </c>
    </row>
    <row r="26" spans="1:12" x14ac:dyDescent="0.2">
      <c r="A26" s="15">
        <v>250</v>
      </c>
      <c r="B26" s="19" t="s">
        <v>27</v>
      </c>
      <c r="C26" s="74">
        <v>327723</v>
      </c>
      <c r="D26" s="28"/>
      <c r="E26" s="28"/>
      <c r="F26" s="28"/>
      <c r="G26" s="28"/>
      <c r="H26" s="28"/>
      <c r="I26" s="28"/>
      <c r="J26" s="20"/>
      <c r="K26" s="20"/>
      <c r="L26" s="21">
        <f t="shared" si="0"/>
        <v>327723</v>
      </c>
    </row>
    <row r="27" spans="1:12" x14ac:dyDescent="0.2">
      <c r="A27" s="15">
        <v>260</v>
      </c>
      <c r="B27" s="19" t="s">
        <v>28</v>
      </c>
      <c r="C27" s="74">
        <v>646427</v>
      </c>
      <c r="D27" s="28"/>
      <c r="E27" s="28"/>
      <c r="F27" s="28"/>
      <c r="G27" s="28"/>
      <c r="H27" s="28"/>
      <c r="I27" s="28"/>
      <c r="J27" s="20"/>
      <c r="K27" s="20"/>
      <c r="L27" s="21">
        <f t="shared" si="0"/>
        <v>646427</v>
      </c>
    </row>
    <row r="28" spans="1:12" x14ac:dyDescent="0.2">
      <c r="A28" s="15">
        <v>270</v>
      </c>
      <c r="B28" s="19" t="s">
        <v>29</v>
      </c>
      <c r="C28" s="74">
        <v>565076</v>
      </c>
      <c r="D28" s="28"/>
      <c r="E28" s="28"/>
      <c r="F28" s="28"/>
      <c r="G28" s="28"/>
      <c r="H28" s="28"/>
      <c r="I28" s="28"/>
      <c r="J28" s="20"/>
      <c r="K28" s="20"/>
      <c r="L28" s="21">
        <f t="shared" si="0"/>
        <v>565076</v>
      </c>
    </row>
    <row r="29" spans="1:12" x14ac:dyDescent="0.2">
      <c r="A29" s="15">
        <v>280</v>
      </c>
      <c r="B29" s="19" t="s">
        <v>30</v>
      </c>
      <c r="C29" s="74">
        <v>195197</v>
      </c>
      <c r="D29" s="28"/>
      <c r="E29" s="28"/>
      <c r="F29" s="28"/>
      <c r="G29" s="28"/>
      <c r="H29" s="28"/>
      <c r="I29" s="28"/>
      <c r="J29" s="20">
        <v>35000</v>
      </c>
      <c r="K29" s="20"/>
      <c r="L29" s="21">
        <f t="shared" si="0"/>
        <v>230197</v>
      </c>
    </row>
    <row r="30" spans="1:12" x14ac:dyDescent="0.2">
      <c r="A30" s="15">
        <v>293</v>
      </c>
      <c r="B30" s="19" t="s">
        <v>31</v>
      </c>
      <c r="C30" s="74">
        <v>228760</v>
      </c>
      <c r="D30" s="28"/>
      <c r="E30" s="28"/>
      <c r="F30" s="28"/>
      <c r="G30" s="28"/>
      <c r="H30" s="28"/>
      <c r="I30" s="28"/>
      <c r="J30" s="20"/>
      <c r="K30" s="20"/>
      <c r="L30" s="21">
        <f t="shared" si="0"/>
        <v>228760</v>
      </c>
    </row>
    <row r="31" spans="1:12" x14ac:dyDescent="0.2">
      <c r="A31" s="7" t="s">
        <v>32</v>
      </c>
      <c r="B31" s="19"/>
      <c r="C31" s="74"/>
      <c r="D31" s="28"/>
      <c r="E31" s="28"/>
      <c r="F31" s="28"/>
      <c r="G31" s="28"/>
      <c r="H31" s="28"/>
      <c r="I31" s="28"/>
      <c r="J31" s="20"/>
      <c r="K31" s="20"/>
      <c r="L31" s="21">
        <f t="shared" si="0"/>
        <v>0</v>
      </c>
    </row>
    <row r="32" spans="1:12" x14ac:dyDescent="0.2">
      <c r="A32" s="15">
        <v>300</v>
      </c>
      <c r="B32" s="19" t="s">
        <v>32</v>
      </c>
      <c r="C32" s="74">
        <v>121471</v>
      </c>
      <c r="D32" s="28"/>
      <c r="E32" s="28"/>
      <c r="F32" s="28"/>
      <c r="G32" s="28"/>
      <c r="H32" s="28"/>
      <c r="I32" s="28"/>
      <c r="J32" s="20"/>
      <c r="K32" s="20"/>
      <c r="L32" s="21">
        <f t="shared" si="0"/>
        <v>121471</v>
      </c>
    </row>
    <row r="33" spans="1:12" x14ac:dyDescent="0.2">
      <c r="A33" s="7" t="s">
        <v>33</v>
      </c>
      <c r="B33" s="19"/>
      <c r="C33" s="74"/>
      <c r="D33" s="28"/>
      <c r="E33" s="28"/>
      <c r="F33" s="28"/>
      <c r="G33" s="28"/>
      <c r="H33" s="28"/>
      <c r="I33" s="28"/>
      <c r="J33" s="20"/>
      <c r="K33" s="20"/>
      <c r="L33" s="21">
        <f t="shared" si="0"/>
        <v>0</v>
      </c>
    </row>
    <row r="34" spans="1:12" x14ac:dyDescent="0.2">
      <c r="A34" s="15">
        <v>400</v>
      </c>
      <c r="B34" s="19" t="s">
        <v>34</v>
      </c>
      <c r="C34" s="74">
        <v>562</v>
      </c>
      <c r="D34" s="28"/>
      <c r="E34" s="28"/>
      <c r="F34" s="28"/>
      <c r="G34" s="28"/>
      <c r="H34" s="28"/>
      <c r="I34" s="28"/>
      <c r="J34" s="20"/>
      <c r="K34" s="20"/>
      <c r="L34" s="21">
        <f t="shared" si="0"/>
        <v>562</v>
      </c>
    </row>
    <row r="35" spans="1:12" x14ac:dyDescent="0.2">
      <c r="A35" s="7" t="s">
        <v>35</v>
      </c>
      <c r="B35" s="19"/>
      <c r="C35" s="74"/>
      <c r="D35" s="28"/>
      <c r="E35" s="28"/>
      <c r="F35" s="28"/>
      <c r="G35" s="28"/>
      <c r="H35" s="28"/>
      <c r="I35" s="28"/>
      <c r="J35" s="20"/>
      <c r="K35" s="20"/>
      <c r="L35" s="21">
        <f t="shared" si="0"/>
        <v>0</v>
      </c>
    </row>
    <row r="36" spans="1:12" x14ac:dyDescent="0.2">
      <c r="A36" s="15">
        <v>510</v>
      </c>
      <c r="B36" s="19" t="s">
        <v>36</v>
      </c>
      <c r="C36" s="74">
        <v>117211</v>
      </c>
      <c r="D36" s="28"/>
      <c r="E36" s="28"/>
      <c r="F36" s="28"/>
      <c r="G36" s="28"/>
      <c r="H36" s="28"/>
      <c r="I36" s="28"/>
      <c r="J36" s="20"/>
      <c r="K36" s="20">
        <v>-62993</v>
      </c>
      <c r="L36" s="21">
        <f t="shared" si="0"/>
        <v>54218</v>
      </c>
    </row>
    <row r="37" spans="1:12" x14ac:dyDescent="0.2">
      <c r="A37" s="15">
        <v>611</v>
      </c>
      <c r="B37" s="19" t="s">
        <v>37</v>
      </c>
      <c r="C37" s="74">
        <v>0</v>
      </c>
      <c r="D37" s="28"/>
      <c r="E37" s="28"/>
      <c r="F37" s="28"/>
      <c r="G37" s="28"/>
      <c r="H37" s="28"/>
      <c r="I37" s="28"/>
      <c r="J37" s="20"/>
      <c r="K37" s="20"/>
      <c r="L37" s="21">
        <f t="shared" si="0"/>
        <v>0</v>
      </c>
    </row>
    <row r="38" spans="1:12" x14ac:dyDescent="0.2">
      <c r="A38" s="15">
        <v>621</v>
      </c>
      <c r="B38" s="19" t="s">
        <v>38</v>
      </c>
      <c r="C38" s="74">
        <v>0</v>
      </c>
      <c r="D38" s="28"/>
      <c r="E38" s="28"/>
      <c r="F38" s="28"/>
      <c r="G38" s="28"/>
      <c r="H38" s="28"/>
      <c r="I38" s="28"/>
      <c r="J38" s="20"/>
      <c r="K38" s="20"/>
      <c r="L38" s="21"/>
    </row>
    <row r="39" spans="1:12" x14ac:dyDescent="0.2">
      <c r="A39" s="22"/>
      <c r="B39" s="23" t="s">
        <v>39</v>
      </c>
      <c r="C39" s="74">
        <f>SUM(C19:C38)</f>
        <v>9928408</v>
      </c>
      <c r="D39" s="28"/>
      <c r="E39" s="28"/>
      <c r="F39" s="28"/>
      <c r="G39" s="28"/>
      <c r="H39" s="28"/>
      <c r="I39" s="28"/>
      <c r="J39" s="20">
        <f>SUM(J19:J38)</f>
        <v>127680</v>
      </c>
      <c r="K39" s="20">
        <f>SUM(K19:K38)</f>
        <v>-62993</v>
      </c>
      <c r="L39" s="21">
        <f>SUM(C39+J39) +K39</f>
        <v>9993095</v>
      </c>
    </row>
    <row r="40" spans="1:12" x14ac:dyDescent="0.2">
      <c r="A40" s="22"/>
      <c r="B40" s="23"/>
      <c r="C40" s="74"/>
      <c r="D40" s="29"/>
      <c r="E40" s="20"/>
      <c r="F40" s="20"/>
      <c r="G40" s="20"/>
      <c r="H40" s="20"/>
      <c r="I40" s="30"/>
      <c r="J40" s="20"/>
      <c r="K40" s="20"/>
      <c r="L40" s="21"/>
    </row>
    <row r="41" spans="1:12" ht="13.5" thickBot="1" x14ac:dyDescent="0.25">
      <c r="A41" s="31"/>
      <c r="B41" s="32"/>
      <c r="C41" s="76"/>
      <c r="D41" s="28"/>
      <c r="E41" s="28"/>
      <c r="F41" s="28"/>
      <c r="G41" s="28"/>
      <c r="H41" s="28"/>
      <c r="I41" s="28"/>
      <c r="J41" s="33"/>
      <c r="K41" s="33"/>
      <c r="L41" s="34"/>
    </row>
    <row r="42" spans="1:12" x14ac:dyDescent="0.2">
      <c r="A42" s="35"/>
      <c r="B42" s="36"/>
      <c r="C42" s="80"/>
      <c r="D42" s="38"/>
      <c r="E42" s="38"/>
      <c r="F42" s="38"/>
      <c r="G42" s="38"/>
      <c r="H42" s="38"/>
      <c r="I42" s="38"/>
      <c r="J42" s="39"/>
      <c r="K42" s="37"/>
      <c r="L42" s="40"/>
    </row>
    <row r="43" spans="1:12" x14ac:dyDescent="0.2">
      <c r="A43" s="41"/>
      <c r="B43" s="42"/>
      <c r="C43" s="71" t="s">
        <v>2</v>
      </c>
      <c r="D43" s="5"/>
      <c r="E43" s="5"/>
      <c r="F43" s="5"/>
      <c r="G43" s="5"/>
      <c r="H43" s="5"/>
      <c r="I43" s="5"/>
      <c r="J43" s="43"/>
      <c r="K43" s="9"/>
      <c r="L43" s="12" t="s">
        <v>51</v>
      </c>
    </row>
    <row r="44" spans="1:12" x14ac:dyDescent="0.2">
      <c r="A44" s="41"/>
      <c r="B44" s="42" t="s">
        <v>40</v>
      </c>
      <c r="C44" s="71" t="s">
        <v>4</v>
      </c>
      <c r="D44" s="5"/>
      <c r="E44" s="5"/>
      <c r="F44" s="5"/>
      <c r="G44" s="5"/>
      <c r="H44" s="5"/>
      <c r="I44" s="5"/>
      <c r="J44" s="9"/>
      <c r="K44" s="9"/>
      <c r="L44" s="12" t="s">
        <v>1</v>
      </c>
    </row>
    <row r="45" spans="1:12" ht="13.5" thickBot="1" x14ac:dyDescent="0.25">
      <c r="A45" s="44"/>
      <c r="B45" s="45"/>
      <c r="C45" s="72" t="s">
        <v>45</v>
      </c>
      <c r="D45" s="5"/>
      <c r="E45" s="5"/>
      <c r="F45" s="5"/>
      <c r="G45" s="5"/>
      <c r="H45" s="5"/>
      <c r="I45" s="5"/>
      <c r="J45" s="13"/>
      <c r="K45" s="46"/>
      <c r="L45" s="14" t="s">
        <v>45</v>
      </c>
    </row>
    <row r="46" spans="1:12" x14ac:dyDescent="0.2">
      <c r="A46" s="47" t="s">
        <v>41</v>
      </c>
      <c r="B46" s="48"/>
      <c r="C46" s="77"/>
      <c r="D46" s="20"/>
      <c r="E46" s="20"/>
      <c r="F46" s="20"/>
      <c r="G46" s="20"/>
      <c r="H46" s="20"/>
      <c r="I46" s="20"/>
      <c r="J46" s="49"/>
      <c r="K46" s="20"/>
      <c r="L46" s="27"/>
    </row>
    <row r="47" spans="1:12" x14ac:dyDescent="0.2">
      <c r="A47" s="50" t="s">
        <v>42</v>
      </c>
      <c r="B47" s="51"/>
      <c r="C47" s="78">
        <f>SUM(C15-C39)</f>
        <v>-116218</v>
      </c>
      <c r="D47" s="20"/>
      <c r="E47" s="20"/>
      <c r="F47" s="20"/>
      <c r="G47" s="20"/>
      <c r="H47" s="20"/>
      <c r="I47" s="20"/>
      <c r="J47" s="52"/>
      <c r="K47" s="52"/>
      <c r="L47" s="53">
        <f>SUM(L15-L39)</f>
        <v>-60225</v>
      </c>
    </row>
    <row r="48" spans="1:12" x14ac:dyDescent="0.2">
      <c r="A48" s="54"/>
      <c r="B48" s="55"/>
      <c r="C48" s="74"/>
      <c r="D48" s="20"/>
      <c r="E48" s="20"/>
      <c r="F48" s="20"/>
      <c r="G48" s="20"/>
      <c r="H48" s="20"/>
      <c r="I48" s="20"/>
      <c r="J48" s="20"/>
      <c r="K48" s="20"/>
      <c r="L48" s="18"/>
    </row>
    <row r="49" spans="1:14" x14ac:dyDescent="0.2">
      <c r="A49" s="56"/>
      <c r="B49" s="51"/>
      <c r="C49" s="74"/>
      <c r="D49" s="20"/>
      <c r="E49" s="20"/>
      <c r="F49" s="20"/>
      <c r="G49" s="20"/>
      <c r="H49" s="20"/>
      <c r="I49" s="20"/>
      <c r="J49" s="20"/>
      <c r="K49" s="20"/>
      <c r="L49" s="18"/>
    </row>
    <row r="50" spans="1:14" x14ac:dyDescent="0.2">
      <c r="A50" s="54"/>
      <c r="B50" s="55"/>
      <c r="C50" s="74"/>
      <c r="D50" s="20"/>
      <c r="E50" s="20"/>
      <c r="F50" s="20"/>
      <c r="G50" s="20"/>
      <c r="H50" s="20"/>
      <c r="I50" s="20"/>
      <c r="J50" s="20"/>
      <c r="K50" s="20"/>
      <c r="L50" s="18"/>
    </row>
    <row r="51" spans="1:14" x14ac:dyDescent="0.2">
      <c r="A51" s="54" t="s">
        <v>46</v>
      </c>
      <c r="B51" s="55"/>
      <c r="C51" s="78">
        <v>1073213</v>
      </c>
      <c r="D51" s="20"/>
      <c r="E51" s="20"/>
      <c r="F51" s="20"/>
      <c r="G51" s="20"/>
      <c r="H51" s="20"/>
      <c r="I51" s="20"/>
      <c r="J51" s="52"/>
      <c r="K51" s="52"/>
      <c r="L51" s="21">
        <f>C52</f>
        <v>956995</v>
      </c>
      <c r="M51" s="68" t="s">
        <v>49</v>
      </c>
      <c r="N51" s="68"/>
    </row>
    <row r="52" spans="1:14" x14ac:dyDescent="0.2">
      <c r="A52" s="57" t="s">
        <v>43</v>
      </c>
      <c r="B52" s="58"/>
      <c r="C52" s="78">
        <f>SUM(C51+C47)</f>
        <v>956995</v>
      </c>
      <c r="D52" s="20"/>
      <c r="E52" s="20"/>
      <c r="F52" s="20"/>
      <c r="G52" s="20"/>
      <c r="H52" s="20"/>
      <c r="I52" s="20"/>
      <c r="J52" s="52"/>
      <c r="K52" s="52"/>
      <c r="L52" s="59">
        <f>SUM(L51+L47)</f>
        <v>896770</v>
      </c>
      <c r="M52" s="68" t="s">
        <v>50</v>
      </c>
      <c r="N52" s="68"/>
    </row>
    <row r="53" spans="1:14" ht="13.5" thickBot="1" x14ac:dyDescent="0.25">
      <c r="A53" s="60" t="s">
        <v>44</v>
      </c>
      <c r="B53" s="61"/>
      <c r="C53" s="79">
        <f>SUM(C52/C39)</f>
        <v>9.638957222547663E-2</v>
      </c>
      <c r="D53" s="33"/>
      <c r="E53" s="33"/>
      <c r="F53" s="33"/>
      <c r="G53" s="33"/>
      <c r="H53" s="33"/>
      <c r="I53" s="33"/>
      <c r="J53" s="62"/>
      <c r="K53" s="62"/>
      <c r="L53" s="63">
        <f>SUM(L52/L39)</f>
        <v>8.9738964755163436E-2</v>
      </c>
    </row>
    <row r="54" spans="1:14" x14ac:dyDescent="0.2">
      <c r="A54" s="64"/>
      <c r="B54" s="65"/>
    </row>
    <row r="55" spans="1:14" s="64" customFormat="1" x14ac:dyDescent="0.2">
      <c r="B55" s="65"/>
      <c r="D55" s="1"/>
      <c r="E55" s="1"/>
      <c r="F55" s="1"/>
      <c r="G55" s="1"/>
      <c r="H55" s="1"/>
      <c r="I55" s="1"/>
      <c r="J55" s="1"/>
      <c r="K55" s="1"/>
    </row>
    <row r="56" spans="1:14" s="64" customFormat="1" x14ac:dyDescent="0.2">
      <c r="B56" s="65"/>
      <c r="D56" s="1"/>
      <c r="E56" s="1"/>
      <c r="F56" s="1"/>
      <c r="G56" s="1"/>
      <c r="H56" s="1"/>
      <c r="I56" s="1"/>
      <c r="J56" s="1"/>
      <c r="K56" s="1"/>
    </row>
    <row r="57" spans="1:14" s="64" customFormat="1" x14ac:dyDescent="0.2">
      <c r="B57" s="65"/>
      <c r="D57" s="1"/>
      <c r="E57" s="1"/>
      <c r="F57" s="1"/>
      <c r="G57" s="1"/>
      <c r="H57" s="1"/>
      <c r="I57" s="1"/>
      <c r="J57" s="1"/>
      <c r="K57" s="1"/>
    </row>
    <row r="58" spans="1:14" s="64" customFormat="1" x14ac:dyDescent="0.2">
      <c r="B58" s="65"/>
      <c r="D58" s="1"/>
      <c r="E58" s="1"/>
      <c r="F58" s="1"/>
      <c r="G58" s="1"/>
      <c r="H58" s="1"/>
      <c r="I58" s="1"/>
      <c r="J58" s="1"/>
      <c r="K58" s="1"/>
    </row>
    <row r="59" spans="1:14" s="64" customFormat="1" x14ac:dyDescent="0.2">
      <c r="B59" s="65"/>
      <c r="D59" s="1"/>
      <c r="E59" s="1"/>
      <c r="F59" s="1"/>
      <c r="G59" s="1"/>
      <c r="H59" s="1"/>
      <c r="I59" s="1"/>
      <c r="J59" s="1"/>
      <c r="K59" s="1"/>
    </row>
    <row r="60" spans="1:14" s="64" customFormat="1" x14ac:dyDescent="0.2">
      <c r="B60" s="65"/>
      <c r="D60" s="1"/>
      <c r="E60" s="1"/>
      <c r="F60" s="1"/>
      <c r="G60" s="1"/>
      <c r="H60" s="1"/>
      <c r="I60" s="1"/>
      <c r="J60" s="1"/>
      <c r="K60" s="1"/>
    </row>
    <row r="61" spans="1:14" s="64" customFormat="1" x14ac:dyDescent="0.2">
      <c r="A61" s="66"/>
      <c r="B61" s="67"/>
      <c r="D61" s="1"/>
      <c r="E61" s="1"/>
      <c r="F61" s="1"/>
      <c r="G61" s="1"/>
      <c r="H61" s="1"/>
      <c r="I61" s="1"/>
      <c r="J61" s="1"/>
      <c r="K61" s="1"/>
    </row>
    <row r="64" spans="1:14" s="64" customFormat="1" x14ac:dyDescent="0.2">
      <c r="A64" s="68"/>
      <c r="B64" s="69"/>
      <c r="D64" s="1"/>
      <c r="E64" s="1"/>
      <c r="F64" s="1"/>
      <c r="G64" s="1"/>
      <c r="H64" s="1"/>
      <c r="I64" s="1"/>
      <c r="J64" s="1"/>
      <c r="K64" s="1"/>
    </row>
    <row r="65" spans="1:11" s="64" customFormat="1" x14ac:dyDescent="0.2">
      <c r="A65" s="68"/>
      <c r="B65" s="69"/>
      <c r="D65" s="1"/>
      <c r="E65" s="1"/>
      <c r="F65" s="1"/>
      <c r="G65" s="1"/>
      <c r="H65" s="1"/>
      <c r="I65" s="1"/>
      <c r="J65" s="1"/>
      <c r="K65" s="1"/>
    </row>
    <row r="66" spans="1:11" s="64" customFormat="1" x14ac:dyDescent="0.2">
      <c r="A66" s="68"/>
      <c r="B66" s="69"/>
      <c r="D66" s="1"/>
      <c r="E66" s="1"/>
      <c r="F66" s="1"/>
      <c r="G66" s="1"/>
      <c r="H66" s="1"/>
      <c r="I66" s="1"/>
      <c r="J66" s="1"/>
      <c r="K66" s="1"/>
    </row>
    <row r="67" spans="1:11" s="64" customFormat="1" x14ac:dyDescent="0.2">
      <c r="A67" s="68"/>
      <c r="B67" s="69"/>
      <c r="D67" s="1"/>
      <c r="E67" s="1"/>
      <c r="F67" s="1"/>
      <c r="G67" s="1"/>
      <c r="H67" s="1"/>
      <c r="I67" s="1"/>
      <c r="J67" s="1"/>
      <c r="K67" s="1"/>
    </row>
    <row r="72" spans="1:11" s="67" customFormat="1" ht="12" x14ac:dyDescent="0.2">
      <c r="A72" s="68"/>
      <c r="C72" s="64"/>
    </row>
    <row r="73" spans="1:11" s="67" customFormat="1" ht="12" x14ac:dyDescent="0.2">
      <c r="A73" s="68"/>
      <c r="C73" s="64"/>
    </row>
    <row r="74" spans="1:11" s="67" customFormat="1" ht="12" x14ac:dyDescent="0.2">
      <c r="A74" s="68"/>
      <c r="C74" s="64"/>
    </row>
    <row r="75" spans="1:11" s="67" customFormat="1" ht="12" x14ac:dyDescent="0.2">
      <c r="A75" s="68"/>
      <c r="C75" s="64"/>
    </row>
    <row r="76" spans="1:11" s="67" customFormat="1" ht="12" x14ac:dyDescent="0.2">
      <c r="A76" s="68"/>
      <c r="C76" s="64"/>
    </row>
    <row r="77" spans="1:11" s="67" customFormat="1" ht="12" x14ac:dyDescent="0.2">
      <c r="A77" s="68"/>
      <c r="C77" s="64"/>
    </row>
    <row r="78" spans="1:11" s="67" customFormat="1" ht="12" x14ac:dyDescent="0.2">
      <c r="A78" s="68"/>
      <c r="C78" s="64"/>
    </row>
    <row r="79" spans="1:11" s="67" customFormat="1" ht="12" x14ac:dyDescent="0.2">
      <c r="A79" s="68"/>
      <c r="C79" s="64"/>
    </row>
    <row r="80" spans="1:11" s="67" customFormat="1" ht="12" x14ac:dyDescent="0.2">
      <c r="A80" s="68"/>
      <c r="C80" s="64"/>
    </row>
    <row r="81" spans="1:3" s="67" customFormat="1" ht="12" x14ac:dyDescent="0.2">
      <c r="A81" s="68"/>
      <c r="C81" s="64"/>
    </row>
    <row r="83" spans="1:3" s="67" customFormat="1" ht="12" x14ac:dyDescent="0.2">
      <c r="A83" s="68"/>
      <c r="C83" s="64"/>
    </row>
    <row r="84" spans="1:3" s="67" customFormat="1" ht="12" x14ac:dyDescent="0.2">
      <c r="A84" s="68"/>
      <c r="C84" s="64"/>
    </row>
    <row r="86" spans="1:3" s="67" customFormat="1" ht="12" x14ac:dyDescent="0.2">
      <c r="A86" s="68"/>
      <c r="C86" s="64"/>
    </row>
    <row r="87" spans="1:3" s="67" customFormat="1" ht="12" x14ac:dyDescent="0.2">
      <c r="A87" s="68"/>
      <c r="C87" s="64"/>
    </row>
    <row r="88" spans="1:3" s="67" customFormat="1" ht="12" x14ac:dyDescent="0.2">
      <c r="A88" s="68"/>
      <c r="C88" s="64"/>
    </row>
    <row r="126" spans="1:3" x14ac:dyDescent="0.2">
      <c r="A126" s="1"/>
      <c r="B126" s="1"/>
      <c r="C126" s="1"/>
    </row>
    <row r="127" spans="1:3" x14ac:dyDescent="0.2">
      <c r="A127" s="1"/>
      <c r="B127" s="1"/>
      <c r="C127" s="1"/>
    </row>
    <row r="128" spans="1:3" x14ac:dyDescent="0.2">
      <c r="A128" s="1"/>
      <c r="B128" s="1"/>
      <c r="C128" s="1"/>
    </row>
    <row r="129" spans="1:3" x14ac:dyDescent="0.2">
      <c r="A129" s="1"/>
      <c r="B129" s="1"/>
      <c r="C129" s="1"/>
    </row>
    <row r="130" spans="1:3" x14ac:dyDescent="0.2">
      <c r="A130" s="1"/>
      <c r="B130" s="1"/>
      <c r="C130" s="1"/>
    </row>
    <row r="131" spans="1:3" x14ac:dyDescent="0.2">
      <c r="A131" s="1"/>
      <c r="B131" s="1"/>
      <c r="C131" s="1"/>
    </row>
    <row r="132" spans="1:3" x14ac:dyDescent="0.2">
      <c r="A132" s="1"/>
      <c r="B132" s="1"/>
      <c r="C132" s="1"/>
    </row>
    <row r="133" spans="1:3" x14ac:dyDescent="0.2">
      <c r="A133" s="1"/>
      <c r="B133" s="1"/>
      <c r="C133" s="1"/>
    </row>
    <row r="134" spans="1:3" x14ac:dyDescent="0.2">
      <c r="A134" s="1"/>
      <c r="B134" s="1"/>
      <c r="C134" s="1"/>
    </row>
    <row r="135" spans="1:3" x14ac:dyDescent="0.2">
      <c r="A135" s="1"/>
      <c r="B135" s="1"/>
      <c r="C135" s="1"/>
    </row>
    <row r="136" spans="1:3" x14ac:dyDescent="0.2">
      <c r="A136" s="1"/>
      <c r="B136" s="1"/>
      <c r="C136" s="1"/>
    </row>
    <row r="137" spans="1:3" x14ac:dyDescent="0.2">
      <c r="A137" s="1"/>
      <c r="B137" s="1"/>
      <c r="C137" s="1"/>
    </row>
    <row r="138" spans="1:3" x14ac:dyDescent="0.2">
      <c r="A138" s="1"/>
      <c r="B138" s="1"/>
      <c r="C138" s="1"/>
    </row>
    <row r="139" spans="1:3" x14ac:dyDescent="0.2">
      <c r="A139" s="1"/>
      <c r="B139" s="1"/>
      <c r="C139" s="1"/>
    </row>
    <row r="140" spans="1:3" x14ac:dyDescent="0.2">
      <c r="A140" s="1"/>
      <c r="B140" s="1"/>
      <c r="C140" s="1"/>
    </row>
    <row r="141" spans="1:3" x14ac:dyDescent="0.2">
      <c r="A141" s="1"/>
      <c r="B141" s="1"/>
      <c r="C141" s="1"/>
    </row>
    <row r="142" spans="1:3" x14ac:dyDescent="0.2">
      <c r="A142" s="1"/>
      <c r="B142" s="1"/>
      <c r="C142" s="1"/>
    </row>
    <row r="143" spans="1:3" x14ac:dyDescent="0.2">
      <c r="A143" s="1"/>
      <c r="B143" s="1"/>
      <c r="C143" s="1"/>
    </row>
    <row r="144" spans="1:3" x14ac:dyDescent="0.2">
      <c r="A144" s="1"/>
      <c r="B144" s="1"/>
      <c r="C144" s="1"/>
    </row>
    <row r="145" spans="1:3" x14ac:dyDescent="0.2">
      <c r="A145" s="1"/>
      <c r="B145" s="1"/>
      <c r="C145" s="1"/>
    </row>
    <row r="146" spans="1:3" x14ac:dyDescent="0.2">
      <c r="A146" s="1"/>
      <c r="B146" s="1"/>
      <c r="C146" s="1"/>
    </row>
    <row r="147" spans="1:3" x14ac:dyDescent="0.2">
      <c r="A147" s="1"/>
      <c r="B147" s="1"/>
      <c r="C147" s="1"/>
    </row>
    <row r="148" spans="1:3" x14ac:dyDescent="0.2">
      <c r="A148" s="1"/>
      <c r="B148" s="1"/>
      <c r="C148" s="1"/>
    </row>
    <row r="149" spans="1:3" x14ac:dyDescent="0.2">
      <c r="A149" s="1"/>
      <c r="B149" s="1"/>
      <c r="C149" s="1"/>
    </row>
    <row r="150" spans="1:3" x14ac:dyDescent="0.2">
      <c r="A150" s="1"/>
      <c r="B150" s="1"/>
      <c r="C150" s="1"/>
    </row>
    <row r="151" spans="1:3" x14ac:dyDescent="0.2">
      <c r="A151" s="1"/>
      <c r="B151" s="1"/>
      <c r="C151" s="1"/>
    </row>
    <row r="152" spans="1:3" x14ac:dyDescent="0.2">
      <c r="A152" s="1"/>
      <c r="B152" s="1"/>
      <c r="C152" s="1"/>
    </row>
    <row r="153" spans="1:3" x14ac:dyDescent="0.2">
      <c r="A153" s="1"/>
      <c r="B153" s="1"/>
      <c r="C153" s="1"/>
    </row>
    <row r="154" spans="1:3" x14ac:dyDescent="0.2">
      <c r="A154" s="1"/>
      <c r="B154" s="1"/>
      <c r="C154" s="1"/>
    </row>
    <row r="155" spans="1:3" x14ac:dyDescent="0.2">
      <c r="A155" s="1"/>
      <c r="B155" s="1"/>
      <c r="C155" s="1"/>
    </row>
    <row r="156" spans="1:3" x14ac:dyDescent="0.2">
      <c r="A156" s="1"/>
      <c r="B156" s="1"/>
      <c r="C156" s="1"/>
    </row>
    <row r="157" spans="1:3" x14ac:dyDescent="0.2">
      <c r="A157" s="1"/>
      <c r="B157" s="1"/>
      <c r="C157" s="1"/>
    </row>
    <row r="158" spans="1:3" x14ac:dyDescent="0.2">
      <c r="A158" s="1"/>
      <c r="B158" s="1"/>
      <c r="C158" s="1"/>
    </row>
  </sheetData>
  <mergeCells count="2">
    <mergeCell ref="A1:L2"/>
    <mergeCell ref="A3:L3"/>
  </mergeCells>
  <pageMargins left="0.5" right="0" top="1" bottom="1" header="0.5" footer="0.5"/>
  <pageSetup scale="90" orientation="landscape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6"/>
  <sheetViews>
    <sheetView topLeftCell="A5" zoomScaleNormal="100" workbookViewId="0">
      <selection activeCell="A5" sqref="A1:XFD1048576"/>
    </sheetView>
  </sheetViews>
  <sheetFormatPr defaultColWidth="8.85546875" defaultRowHeight="12.75" x14ac:dyDescent="0.2"/>
  <cols>
    <col min="1" max="1" width="17.5703125" style="68" customWidth="1"/>
    <col min="2" max="2" width="35.28515625" style="67" customWidth="1"/>
    <col min="3" max="3" width="17.28515625" style="64" customWidth="1"/>
    <col min="4" max="9" width="8.85546875" style="1" hidden="1" customWidth="1"/>
    <col min="10" max="12" width="17.5703125" style="1" customWidth="1"/>
    <col min="13" max="13" width="16.7109375" style="1" customWidth="1"/>
    <col min="14" max="14" width="17.28515625" style="1" customWidth="1"/>
    <col min="15" max="16384" width="8.85546875" style="1"/>
  </cols>
  <sheetData>
    <row r="1" spans="1:23" ht="15" customHeight="1" x14ac:dyDescent="0.2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</row>
    <row r="2" spans="1:23" ht="13.9" customHeight="1" x14ac:dyDescent="0.2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</row>
    <row r="3" spans="1:23" ht="15.75" customHeight="1" thickBot="1" x14ac:dyDescent="0.25">
      <c r="A3" s="114" t="s">
        <v>83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/>
    </row>
    <row r="4" spans="1:23" ht="24.75" x14ac:dyDescent="0.25">
      <c r="A4" s="2"/>
      <c r="B4" s="3"/>
      <c r="C4" s="4"/>
      <c r="D4" s="5"/>
      <c r="E4" s="5"/>
      <c r="F4" s="5"/>
      <c r="G4" s="5"/>
      <c r="H4" s="5"/>
      <c r="I4" s="5"/>
      <c r="J4" s="4"/>
      <c r="K4" s="4"/>
      <c r="M4" s="40" t="s">
        <v>59</v>
      </c>
      <c r="N4" s="40" t="s">
        <v>59</v>
      </c>
      <c r="O4" s="90" t="s">
        <v>70</v>
      </c>
      <c r="P4"/>
      <c r="Q4"/>
      <c r="R4"/>
      <c r="S4"/>
      <c r="T4"/>
      <c r="U4"/>
      <c r="V4"/>
      <c r="W4"/>
    </row>
    <row r="5" spans="1:23" ht="15" x14ac:dyDescent="0.25">
      <c r="A5" s="7"/>
      <c r="B5" s="8"/>
      <c r="C5" s="9" t="s">
        <v>51</v>
      </c>
      <c r="D5" s="5"/>
      <c r="E5" s="5"/>
      <c r="F5" s="5"/>
      <c r="G5" s="5"/>
      <c r="H5" s="5"/>
      <c r="I5" s="5"/>
      <c r="J5" s="9" t="s">
        <v>51</v>
      </c>
      <c r="K5" s="9" t="s">
        <v>51</v>
      </c>
      <c r="L5" s="4" t="s">
        <v>55</v>
      </c>
      <c r="M5" s="12" t="s">
        <v>58</v>
      </c>
      <c r="N5" s="12" t="s">
        <v>58</v>
      </c>
      <c r="O5" s="67" t="s">
        <v>71</v>
      </c>
      <c r="P5"/>
      <c r="Q5"/>
      <c r="R5"/>
      <c r="S5"/>
      <c r="T5"/>
      <c r="U5"/>
      <c r="V5"/>
      <c r="W5"/>
    </row>
    <row r="6" spans="1:23" ht="15" x14ac:dyDescent="0.25">
      <c r="A6" s="7" t="s">
        <v>3</v>
      </c>
      <c r="B6" s="11"/>
      <c r="C6" s="9" t="s">
        <v>1</v>
      </c>
      <c r="D6" s="5"/>
      <c r="E6" s="5"/>
      <c r="F6" s="5"/>
      <c r="G6" s="5"/>
      <c r="H6" s="5"/>
      <c r="I6" s="5"/>
      <c r="J6" s="9" t="s">
        <v>54</v>
      </c>
      <c r="K6" s="9" t="s">
        <v>54</v>
      </c>
      <c r="L6" s="86" t="s">
        <v>63</v>
      </c>
      <c r="M6" s="12" t="s">
        <v>60</v>
      </c>
      <c r="N6" s="12" t="s">
        <v>60</v>
      </c>
      <c r="P6"/>
      <c r="Q6"/>
      <c r="R6"/>
      <c r="S6"/>
      <c r="T6"/>
      <c r="U6"/>
      <c r="V6"/>
      <c r="W6"/>
    </row>
    <row r="7" spans="1:23" ht="15" x14ac:dyDescent="0.25">
      <c r="A7" s="7" t="s">
        <v>5</v>
      </c>
      <c r="B7" s="11" t="s">
        <v>6</v>
      </c>
      <c r="C7" s="13" t="s">
        <v>45</v>
      </c>
      <c r="D7" s="5"/>
      <c r="E7" s="5"/>
      <c r="F7" s="5"/>
      <c r="G7" s="5"/>
      <c r="H7" s="5"/>
      <c r="I7" s="5"/>
      <c r="J7" s="85" t="s">
        <v>56</v>
      </c>
      <c r="K7" s="85" t="s">
        <v>62</v>
      </c>
      <c r="L7" s="81" t="s">
        <v>64</v>
      </c>
      <c r="M7" s="14"/>
      <c r="N7" s="14"/>
      <c r="P7"/>
      <c r="Q7"/>
      <c r="R7"/>
      <c r="S7"/>
      <c r="T7"/>
      <c r="U7"/>
      <c r="V7"/>
      <c r="W7"/>
    </row>
    <row r="8" spans="1:23" ht="15" x14ac:dyDescent="0.25">
      <c r="A8" s="15"/>
      <c r="B8" s="8" t="s">
        <v>9</v>
      </c>
      <c r="C8" s="16"/>
      <c r="D8" s="17"/>
      <c r="E8" s="17"/>
      <c r="F8" s="17"/>
      <c r="G8" s="17"/>
      <c r="H8" s="17"/>
      <c r="I8" s="17"/>
      <c r="J8" s="16"/>
      <c r="K8" s="16"/>
      <c r="L8" s="16"/>
      <c r="M8" s="18"/>
      <c r="N8" s="18"/>
      <c r="P8"/>
      <c r="Q8"/>
      <c r="R8"/>
      <c r="S8"/>
      <c r="T8"/>
      <c r="U8"/>
      <c r="V8"/>
      <c r="W8"/>
    </row>
    <row r="9" spans="1:23" ht="15" x14ac:dyDescent="0.25">
      <c r="A9" s="15">
        <v>100</v>
      </c>
      <c r="B9" s="19" t="s">
        <v>10</v>
      </c>
      <c r="C9" s="20">
        <v>1130339</v>
      </c>
      <c r="D9" s="17"/>
      <c r="E9" s="17"/>
      <c r="F9" s="17"/>
      <c r="G9" s="17"/>
      <c r="H9" s="17"/>
      <c r="I9" s="17"/>
      <c r="J9" s="20">
        <v>1099352</v>
      </c>
      <c r="K9" s="20">
        <v>1149415</v>
      </c>
      <c r="L9" s="20">
        <f>SUM(K9-J9)</f>
        <v>50063</v>
      </c>
      <c r="M9" s="82">
        <v>1</v>
      </c>
      <c r="N9" s="82">
        <v>1</v>
      </c>
      <c r="O9" s="1" t="s">
        <v>65</v>
      </c>
      <c r="P9"/>
      <c r="Q9"/>
      <c r="R9"/>
      <c r="S9"/>
      <c r="T9"/>
      <c r="U9"/>
      <c r="V9"/>
      <c r="W9"/>
    </row>
    <row r="10" spans="1:23" ht="15" x14ac:dyDescent="0.25">
      <c r="A10" s="15">
        <v>200</v>
      </c>
      <c r="B10" s="19" t="s">
        <v>11</v>
      </c>
      <c r="C10" s="20"/>
      <c r="D10" s="17"/>
      <c r="E10" s="17"/>
      <c r="F10" s="17"/>
      <c r="G10" s="17"/>
      <c r="H10" s="17"/>
      <c r="I10" s="17"/>
      <c r="J10" s="20"/>
      <c r="K10" s="20"/>
      <c r="L10" s="20">
        <f t="shared" ref="L10:L15" si="0">SUM(K10-J10)</f>
        <v>0</v>
      </c>
      <c r="M10" s="21"/>
      <c r="N10" s="21"/>
      <c r="P10"/>
      <c r="Q10"/>
      <c r="R10"/>
      <c r="S10"/>
      <c r="T10"/>
      <c r="U10"/>
      <c r="V10"/>
      <c r="W10"/>
    </row>
    <row r="11" spans="1:23" ht="15" x14ac:dyDescent="0.25">
      <c r="A11" s="15">
        <v>300</v>
      </c>
      <c r="B11" s="19" t="s">
        <v>12</v>
      </c>
      <c r="C11" s="20">
        <v>8125478</v>
      </c>
      <c r="D11" s="17"/>
      <c r="E11" s="17"/>
      <c r="F11" s="17"/>
      <c r="G11" s="17"/>
      <c r="H11" s="17"/>
      <c r="I11" s="17"/>
      <c r="J11" s="20">
        <v>7973919</v>
      </c>
      <c r="K11" s="20">
        <v>7992265</v>
      </c>
      <c r="L11" s="20">
        <f t="shared" si="0"/>
        <v>18346</v>
      </c>
      <c r="M11" s="82">
        <v>2</v>
      </c>
      <c r="N11" s="82">
        <v>2</v>
      </c>
      <c r="O11" s="1" t="s">
        <v>66</v>
      </c>
      <c r="P11"/>
      <c r="Q11"/>
      <c r="R11"/>
      <c r="S11"/>
      <c r="T11"/>
      <c r="U11"/>
      <c r="V11"/>
      <c r="W11"/>
    </row>
    <row r="12" spans="1:23" ht="15" x14ac:dyDescent="0.25">
      <c r="A12" s="15">
        <v>400</v>
      </c>
      <c r="B12" s="19" t="s">
        <v>13</v>
      </c>
      <c r="C12" s="20">
        <v>548851</v>
      </c>
      <c r="D12" s="17"/>
      <c r="E12" s="17"/>
      <c r="F12" s="17"/>
      <c r="G12" s="17"/>
      <c r="H12" s="17"/>
      <c r="I12" s="17"/>
      <c r="J12" s="20">
        <v>585345</v>
      </c>
      <c r="K12" s="20">
        <v>817699</v>
      </c>
      <c r="L12" s="20">
        <f t="shared" si="0"/>
        <v>232354</v>
      </c>
      <c r="M12" s="82">
        <v>3</v>
      </c>
      <c r="N12" s="82">
        <v>3</v>
      </c>
      <c r="O12" s="1" t="s">
        <v>69</v>
      </c>
      <c r="P12"/>
      <c r="Q12"/>
      <c r="R12"/>
      <c r="S12"/>
      <c r="T12"/>
      <c r="U12"/>
      <c r="V12"/>
      <c r="W12"/>
    </row>
    <row r="13" spans="1:23" ht="15" x14ac:dyDescent="0.25">
      <c r="A13" s="15">
        <v>500</v>
      </c>
      <c r="B13" s="19" t="s">
        <v>14</v>
      </c>
      <c r="C13" s="20">
        <v>116202</v>
      </c>
      <c r="D13" s="17"/>
      <c r="E13" s="17"/>
      <c r="F13" s="17"/>
      <c r="G13" s="17"/>
      <c r="H13" s="17"/>
      <c r="I13" s="17"/>
      <c r="J13" s="20">
        <v>112967</v>
      </c>
      <c r="K13" s="20">
        <v>117307</v>
      </c>
      <c r="L13" s="20">
        <f t="shared" si="0"/>
        <v>4340</v>
      </c>
      <c r="M13" s="82">
        <v>4</v>
      </c>
      <c r="N13" s="82">
        <v>4</v>
      </c>
      <c r="O13" s="1" t="s">
        <v>67</v>
      </c>
      <c r="P13"/>
      <c r="Q13"/>
      <c r="R13"/>
      <c r="S13"/>
      <c r="T13"/>
      <c r="U13"/>
      <c r="V13"/>
      <c r="W13"/>
    </row>
    <row r="14" spans="1:23" ht="15" x14ac:dyDescent="0.25">
      <c r="A14" s="15">
        <v>600</v>
      </c>
      <c r="B14" s="19" t="s">
        <v>15</v>
      </c>
      <c r="C14" s="20">
        <v>12000</v>
      </c>
      <c r="D14" s="17"/>
      <c r="E14" s="17"/>
      <c r="F14" s="17"/>
      <c r="G14" s="17"/>
      <c r="H14" s="17"/>
      <c r="I14" s="17"/>
      <c r="J14" s="20">
        <v>12000</v>
      </c>
      <c r="K14" s="20">
        <v>8900</v>
      </c>
      <c r="L14" s="20">
        <f t="shared" si="0"/>
        <v>-3100</v>
      </c>
      <c r="M14" s="82"/>
      <c r="N14" s="82"/>
      <c r="P14"/>
      <c r="Q14"/>
      <c r="R14"/>
      <c r="S14"/>
      <c r="T14"/>
      <c r="U14"/>
      <c r="V14"/>
      <c r="W14"/>
    </row>
    <row r="15" spans="1:23" ht="15" x14ac:dyDescent="0.25">
      <c r="A15" s="22"/>
      <c r="B15" s="23" t="s">
        <v>16</v>
      </c>
      <c r="C15" s="20">
        <f>SUM(C9:C14)</f>
        <v>9932870</v>
      </c>
      <c r="D15" s="17"/>
      <c r="E15" s="17"/>
      <c r="F15" s="17"/>
      <c r="G15" s="17"/>
      <c r="H15" s="17"/>
      <c r="I15" s="17"/>
      <c r="J15" s="20">
        <f>SUM(J9:J14)</f>
        <v>9783583</v>
      </c>
      <c r="K15" s="20">
        <f>SUM(K9:K14)</f>
        <v>10085586</v>
      </c>
      <c r="L15" s="20">
        <f t="shared" si="0"/>
        <v>302003</v>
      </c>
      <c r="M15" s="82">
        <v>5</v>
      </c>
      <c r="N15" s="82">
        <v>5</v>
      </c>
      <c r="O15" s="1" t="s">
        <v>68</v>
      </c>
      <c r="P15"/>
      <c r="Q15"/>
      <c r="R15"/>
      <c r="S15"/>
      <c r="T15"/>
      <c r="U15"/>
      <c r="V15"/>
      <c r="W15"/>
    </row>
    <row r="16" spans="1:23" ht="15.75" thickBot="1" x14ac:dyDescent="0.3">
      <c r="A16" s="22"/>
      <c r="B16" s="23"/>
      <c r="C16" s="16"/>
      <c r="D16" s="17"/>
      <c r="E16" s="17"/>
      <c r="F16" s="17"/>
      <c r="G16" s="17"/>
      <c r="H16" s="17"/>
      <c r="I16" s="17"/>
      <c r="J16" s="16"/>
      <c r="K16" s="16"/>
      <c r="L16" s="16"/>
      <c r="M16" s="83"/>
      <c r="N16" s="83"/>
      <c r="P16"/>
      <c r="Q16"/>
      <c r="R16"/>
      <c r="S16"/>
      <c r="T16"/>
      <c r="U16"/>
      <c r="V16"/>
      <c r="W16"/>
    </row>
    <row r="17" spans="1:23" ht="15" x14ac:dyDescent="0.25">
      <c r="A17" s="24" t="s">
        <v>17</v>
      </c>
      <c r="B17" s="25" t="s">
        <v>18</v>
      </c>
      <c r="C17" s="26"/>
      <c r="D17" s="17"/>
      <c r="E17" s="17"/>
      <c r="F17" s="17"/>
      <c r="G17" s="17"/>
      <c r="H17" s="17"/>
      <c r="I17" s="17"/>
      <c r="J17" s="26"/>
      <c r="K17" s="26"/>
      <c r="L17" s="26"/>
      <c r="M17" s="84"/>
      <c r="N17" s="84"/>
      <c r="P17"/>
      <c r="Q17"/>
      <c r="R17"/>
      <c r="S17"/>
      <c r="T17"/>
      <c r="U17"/>
      <c r="V17"/>
      <c r="W17"/>
    </row>
    <row r="18" spans="1:23" ht="15" x14ac:dyDescent="0.25">
      <c r="A18" s="7" t="s">
        <v>19</v>
      </c>
      <c r="B18" s="19"/>
      <c r="C18" s="16"/>
      <c r="D18" s="17"/>
      <c r="E18" s="17"/>
      <c r="F18" s="17"/>
      <c r="G18" s="17"/>
      <c r="H18" s="17"/>
      <c r="I18" s="17"/>
      <c r="J18" s="16"/>
      <c r="K18" s="16"/>
      <c r="L18" s="16"/>
      <c r="M18" s="82"/>
      <c r="N18" s="82"/>
      <c r="P18"/>
      <c r="Q18"/>
      <c r="R18"/>
      <c r="S18"/>
      <c r="T18"/>
      <c r="U18"/>
      <c r="V18"/>
      <c r="W18"/>
    </row>
    <row r="19" spans="1:23" ht="15" x14ac:dyDescent="0.25">
      <c r="A19" s="15">
        <v>110</v>
      </c>
      <c r="B19" s="19" t="s">
        <v>20</v>
      </c>
      <c r="C19" s="20">
        <v>4965417</v>
      </c>
      <c r="D19" s="28"/>
      <c r="E19" s="28"/>
      <c r="F19" s="28"/>
      <c r="G19" s="28"/>
      <c r="H19" s="28"/>
      <c r="I19" s="28"/>
      <c r="J19" s="20">
        <v>5010734</v>
      </c>
      <c r="K19" s="20">
        <v>4965795</v>
      </c>
      <c r="L19" s="20">
        <f t="shared" ref="L19:L39" si="1">SUM(K19-J19)</f>
        <v>-44939</v>
      </c>
      <c r="M19" s="82">
        <v>1</v>
      </c>
      <c r="N19" s="82">
        <v>1</v>
      </c>
      <c r="O19" s="1" t="s">
        <v>72</v>
      </c>
      <c r="P19"/>
      <c r="Q19"/>
      <c r="R19"/>
      <c r="S19"/>
      <c r="T19"/>
      <c r="U19"/>
      <c r="V19"/>
      <c r="W19"/>
    </row>
    <row r="20" spans="1:23" ht="15" x14ac:dyDescent="0.25">
      <c r="A20" s="15">
        <v>120</v>
      </c>
      <c r="B20" s="19" t="s">
        <v>21</v>
      </c>
      <c r="C20" s="20">
        <v>1823852</v>
      </c>
      <c r="D20" s="28"/>
      <c r="E20" s="28"/>
      <c r="F20" s="28"/>
      <c r="G20" s="28"/>
      <c r="H20" s="28"/>
      <c r="I20" s="28"/>
      <c r="J20" s="20">
        <v>1795353</v>
      </c>
      <c r="K20" s="20">
        <v>1803671</v>
      </c>
      <c r="L20" s="20">
        <f t="shared" si="1"/>
        <v>8318</v>
      </c>
      <c r="M20" s="82">
        <v>2</v>
      </c>
      <c r="N20" s="82">
        <v>2</v>
      </c>
      <c r="O20" s="1" t="s">
        <v>73</v>
      </c>
      <c r="P20"/>
      <c r="Q20"/>
      <c r="R20"/>
      <c r="S20"/>
      <c r="T20"/>
      <c r="U20"/>
      <c r="V20"/>
      <c r="W20"/>
    </row>
    <row r="21" spans="1:23" ht="15" x14ac:dyDescent="0.25">
      <c r="A21" s="7" t="s">
        <v>22</v>
      </c>
      <c r="B21" s="19"/>
      <c r="C21" s="20"/>
      <c r="D21" s="28"/>
      <c r="E21" s="28"/>
      <c r="F21" s="28"/>
      <c r="G21" s="28"/>
      <c r="H21" s="28"/>
      <c r="I21" s="28"/>
      <c r="J21" s="20"/>
      <c r="K21" s="20"/>
      <c r="L21" s="20">
        <f t="shared" si="1"/>
        <v>0</v>
      </c>
      <c r="M21" s="82"/>
      <c r="N21" s="82"/>
      <c r="P21"/>
      <c r="Q21"/>
      <c r="R21"/>
      <c r="S21"/>
      <c r="T21"/>
      <c r="U21"/>
      <c r="V21"/>
      <c r="W21"/>
    </row>
    <row r="22" spans="1:23" ht="15" x14ac:dyDescent="0.25">
      <c r="A22" s="15">
        <v>210</v>
      </c>
      <c r="B22" s="19" t="s">
        <v>23</v>
      </c>
      <c r="C22" s="20">
        <v>269183</v>
      </c>
      <c r="D22" s="28"/>
      <c r="E22" s="28"/>
      <c r="F22" s="28"/>
      <c r="G22" s="28"/>
      <c r="H22" s="28"/>
      <c r="I22" s="28"/>
      <c r="J22" s="20">
        <v>275524</v>
      </c>
      <c r="K22" s="20">
        <v>252911</v>
      </c>
      <c r="L22" s="20">
        <f t="shared" si="1"/>
        <v>-22613</v>
      </c>
      <c r="M22" s="82">
        <v>3</v>
      </c>
      <c r="N22" s="82">
        <v>3</v>
      </c>
      <c r="O22" s="1" t="s">
        <v>78</v>
      </c>
      <c r="P22"/>
      <c r="Q22"/>
      <c r="R22"/>
      <c r="S22"/>
      <c r="T22"/>
      <c r="U22"/>
      <c r="V22"/>
      <c r="W22"/>
    </row>
    <row r="23" spans="1:23" ht="15" x14ac:dyDescent="0.25">
      <c r="A23" s="15">
        <v>220</v>
      </c>
      <c r="B23" s="19" t="s">
        <v>24</v>
      </c>
      <c r="C23" s="20">
        <v>138053</v>
      </c>
      <c r="D23" s="28"/>
      <c r="E23" s="28"/>
      <c r="F23" s="28"/>
      <c r="G23" s="28"/>
      <c r="H23" s="28"/>
      <c r="I23" s="28"/>
      <c r="J23" s="20">
        <v>124299</v>
      </c>
      <c r="K23" s="20">
        <v>113004</v>
      </c>
      <c r="L23" s="20">
        <f t="shared" si="1"/>
        <v>-11295</v>
      </c>
      <c r="M23" s="82">
        <v>4</v>
      </c>
      <c r="N23" s="82">
        <v>4</v>
      </c>
      <c r="O23" s="1" t="s">
        <v>79</v>
      </c>
      <c r="P23"/>
      <c r="Q23"/>
      <c r="R23"/>
      <c r="S23"/>
      <c r="T23"/>
      <c r="U23"/>
      <c r="V23"/>
      <c r="W23"/>
    </row>
    <row r="24" spans="1:23" ht="15" x14ac:dyDescent="0.25">
      <c r="A24" s="15">
        <v>230</v>
      </c>
      <c r="B24" s="19" t="s">
        <v>25</v>
      </c>
      <c r="C24" s="20">
        <v>255104</v>
      </c>
      <c r="D24" s="28"/>
      <c r="E24" s="28"/>
      <c r="F24" s="28"/>
      <c r="G24" s="28"/>
      <c r="H24" s="28"/>
      <c r="I24" s="28"/>
      <c r="J24" s="20">
        <v>268783</v>
      </c>
      <c r="K24" s="20">
        <v>254047</v>
      </c>
      <c r="L24" s="20">
        <f t="shared" si="1"/>
        <v>-14736</v>
      </c>
      <c r="M24" s="82">
        <v>5</v>
      </c>
      <c r="N24" s="82">
        <v>5</v>
      </c>
      <c r="O24" s="1" t="s">
        <v>74</v>
      </c>
      <c r="P24"/>
      <c r="Q24"/>
      <c r="R24"/>
      <c r="S24"/>
      <c r="T24"/>
      <c r="U24"/>
      <c r="V24"/>
      <c r="W24"/>
    </row>
    <row r="25" spans="1:23" ht="15" x14ac:dyDescent="0.25">
      <c r="A25" s="15">
        <v>240</v>
      </c>
      <c r="B25" s="19" t="s">
        <v>26</v>
      </c>
      <c r="C25" s="20">
        <v>367052</v>
      </c>
      <c r="D25" s="28"/>
      <c r="E25" s="28"/>
      <c r="F25" s="28"/>
      <c r="G25" s="28"/>
      <c r="H25" s="28"/>
      <c r="I25" s="28"/>
      <c r="J25" s="20">
        <v>364627</v>
      </c>
      <c r="K25" s="20">
        <v>349257</v>
      </c>
      <c r="L25" s="20">
        <f t="shared" si="1"/>
        <v>-15370</v>
      </c>
      <c r="M25" s="82">
        <v>6</v>
      </c>
      <c r="N25" s="82">
        <v>6</v>
      </c>
      <c r="O25" s="1" t="s">
        <v>74</v>
      </c>
      <c r="P25"/>
      <c r="Q25"/>
      <c r="R25"/>
      <c r="S25"/>
      <c r="T25"/>
      <c r="U25"/>
      <c r="V25"/>
      <c r="W25"/>
    </row>
    <row r="26" spans="1:23" ht="15" x14ac:dyDescent="0.25">
      <c r="A26" s="15">
        <v>250</v>
      </c>
      <c r="B26" s="19" t="s">
        <v>27</v>
      </c>
      <c r="C26" s="20">
        <v>327723</v>
      </c>
      <c r="D26" s="28"/>
      <c r="E26" s="28"/>
      <c r="F26" s="28"/>
      <c r="G26" s="28"/>
      <c r="H26" s="28"/>
      <c r="I26" s="28"/>
      <c r="J26" s="20">
        <v>334448</v>
      </c>
      <c r="K26" s="20">
        <v>339158</v>
      </c>
      <c r="L26" s="20">
        <f t="shared" si="1"/>
        <v>4710</v>
      </c>
      <c r="M26" s="82">
        <v>7</v>
      </c>
      <c r="N26" s="82">
        <v>7</v>
      </c>
      <c r="O26" s="1" t="s">
        <v>75</v>
      </c>
      <c r="P26"/>
      <c r="Q26"/>
      <c r="R26"/>
      <c r="S26"/>
      <c r="T26"/>
      <c r="U26"/>
      <c r="V26"/>
      <c r="W26"/>
    </row>
    <row r="27" spans="1:23" ht="15" x14ac:dyDescent="0.25">
      <c r="A27" s="15">
        <v>260</v>
      </c>
      <c r="B27" s="19" t="s">
        <v>28</v>
      </c>
      <c r="C27" s="20">
        <v>646427</v>
      </c>
      <c r="D27" s="28"/>
      <c r="E27" s="28"/>
      <c r="F27" s="28"/>
      <c r="G27" s="28"/>
      <c r="H27" s="28"/>
      <c r="I27" s="28"/>
      <c r="J27" s="20">
        <v>630160</v>
      </c>
      <c r="K27" s="20">
        <v>550211</v>
      </c>
      <c r="L27" s="20">
        <f t="shared" si="1"/>
        <v>-79949</v>
      </c>
      <c r="M27" s="82">
        <v>8</v>
      </c>
      <c r="N27" s="82">
        <v>8</v>
      </c>
      <c r="O27" s="1" t="s">
        <v>76</v>
      </c>
      <c r="P27"/>
      <c r="Q27"/>
      <c r="R27"/>
      <c r="S27"/>
      <c r="T27"/>
      <c r="U27"/>
      <c r="V27"/>
      <c r="W27"/>
    </row>
    <row r="28" spans="1:23" ht="15" x14ac:dyDescent="0.25">
      <c r="A28" s="15">
        <v>270</v>
      </c>
      <c r="B28" s="19" t="s">
        <v>29</v>
      </c>
      <c r="C28" s="20">
        <v>565076</v>
      </c>
      <c r="D28" s="28"/>
      <c r="E28" s="28"/>
      <c r="F28" s="28"/>
      <c r="G28" s="28"/>
      <c r="H28" s="28"/>
      <c r="I28" s="28"/>
      <c r="J28" s="20">
        <v>533259</v>
      </c>
      <c r="K28" s="20">
        <v>511708</v>
      </c>
      <c r="L28" s="20">
        <f t="shared" si="1"/>
        <v>-21551</v>
      </c>
      <c r="M28" s="82">
        <v>9</v>
      </c>
      <c r="N28" s="82">
        <v>9</v>
      </c>
      <c r="O28" s="1" t="s">
        <v>77</v>
      </c>
      <c r="P28"/>
      <c r="Q28"/>
      <c r="R28"/>
      <c r="S28"/>
      <c r="T28"/>
      <c r="U28"/>
      <c r="V28"/>
      <c r="W28"/>
    </row>
    <row r="29" spans="1:23" ht="15" x14ac:dyDescent="0.25">
      <c r="A29" s="15">
        <v>280</v>
      </c>
      <c r="B29" s="19" t="s">
        <v>30</v>
      </c>
      <c r="C29" s="20">
        <v>230197</v>
      </c>
      <c r="D29" s="28"/>
      <c r="E29" s="28"/>
      <c r="F29" s="28"/>
      <c r="G29" s="28"/>
      <c r="H29" s="28"/>
      <c r="I29" s="28"/>
      <c r="J29" s="20">
        <v>243130</v>
      </c>
      <c r="K29" s="20">
        <v>244865</v>
      </c>
      <c r="L29" s="20">
        <f t="shared" si="1"/>
        <v>1735</v>
      </c>
      <c r="M29" s="82">
        <v>10</v>
      </c>
      <c r="N29" s="82">
        <v>10</v>
      </c>
      <c r="O29" s="1" t="s">
        <v>74</v>
      </c>
      <c r="P29"/>
      <c r="Q29"/>
      <c r="R29"/>
      <c r="S29"/>
      <c r="T29"/>
      <c r="U29"/>
      <c r="V29"/>
      <c r="W29"/>
    </row>
    <row r="30" spans="1:23" ht="15" x14ac:dyDescent="0.25">
      <c r="A30" s="15">
        <v>293</v>
      </c>
      <c r="B30" s="19" t="s">
        <v>31</v>
      </c>
      <c r="C30" s="20">
        <v>228760</v>
      </c>
      <c r="D30" s="28"/>
      <c r="E30" s="28"/>
      <c r="F30" s="28"/>
      <c r="G30" s="28"/>
      <c r="H30" s="28"/>
      <c r="I30" s="28"/>
      <c r="J30" s="20">
        <v>235299</v>
      </c>
      <c r="K30" s="20">
        <v>229338</v>
      </c>
      <c r="L30" s="20">
        <f t="shared" si="1"/>
        <v>-5961</v>
      </c>
      <c r="M30" s="82">
        <v>11</v>
      </c>
      <c r="N30" s="82">
        <v>11</v>
      </c>
      <c r="O30" s="1" t="s">
        <v>80</v>
      </c>
      <c r="P30"/>
      <c r="Q30"/>
      <c r="R30"/>
      <c r="S30"/>
      <c r="T30"/>
      <c r="U30"/>
      <c r="V30"/>
      <c r="W30"/>
    </row>
    <row r="31" spans="1:23" ht="15" x14ac:dyDescent="0.25">
      <c r="A31" s="7" t="s">
        <v>32</v>
      </c>
      <c r="B31" s="19"/>
      <c r="C31" s="20"/>
      <c r="D31" s="28"/>
      <c r="E31" s="28"/>
      <c r="F31" s="28"/>
      <c r="G31" s="28"/>
      <c r="H31" s="28"/>
      <c r="I31" s="28"/>
      <c r="J31" s="20"/>
      <c r="K31" s="20"/>
      <c r="L31" s="20">
        <f t="shared" si="1"/>
        <v>0</v>
      </c>
      <c r="M31" s="82"/>
      <c r="N31" s="82"/>
      <c r="P31"/>
      <c r="Q31"/>
      <c r="R31"/>
      <c r="S31"/>
      <c r="T31"/>
      <c r="U31"/>
      <c r="V31"/>
      <c r="W31"/>
    </row>
    <row r="32" spans="1:23" ht="15" x14ac:dyDescent="0.25">
      <c r="A32" s="15">
        <v>300</v>
      </c>
      <c r="B32" s="19" t="s">
        <v>32</v>
      </c>
      <c r="C32" s="20">
        <v>121471</v>
      </c>
      <c r="D32" s="28"/>
      <c r="E32" s="28"/>
      <c r="F32" s="28"/>
      <c r="G32" s="28"/>
      <c r="H32" s="28"/>
      <c r="I32" s="28"/>
      <c r="J32" s="20">
        <v>148266</v>
      </c>
      <c r="K32" s="20">
        <v>144105</v>
      </c>
      <c r="L32" s="20">
        <f t="shared" si="1"/>
        <v>-4161</v>
      </c>
      <c r="M32" s="82">
        <v>12</v>
      </c>
      <c r="N32" s="82">
        <v>12</v>
      </c>
      <c r="O32" s="1" t="s">
        <v>81</v>
      </c>
      <c r="P32"/>
      <c r="Q32"/>
      <c r="R32"/>
      <c r="S32"/>
      <c r="T32"/>
      <c r="U32"/>
      <c r="V32"/>
      <c r="W32"/>
    </row>
    <row r="33" spans="1:23" ht="15" x14ac:dyDescent="0.25">
      <c r="A33" s="7" t="s">
        <v>33</v>
      </c>
      <c r="B33" s="19"/>
      <c r="C33" s="20"/>
      <c r="D33" s="28"/>
      <c r="E33" s="28"/>
      <c r="F33" s="28"/>
      <c r="G33" s="28"/>
      <c r="H33" s="28"/>
      <c r="I33" s="28"/>
      <c r="J33" s="20"/>
      <c r="K33" s="20"/>
      <c r="L33" s="20">
        <f t="shared" si="1"/>
        <v>0</v>
      </c>
      <c r="M33" s="82"/>
      <c r="N33" s="82"/>
      <c r="P33"/>
      <c r="Q33"/>
      <c r="R33"/>
      <c r="S33"/>
      <c r="T33"/>
      <c r="U33"/>
      <c r="V33"/>
      <c r="W33"/>
    </row>
    <row r="34" spans="1:23" ht="15" x14ac:dyDescent="0.25">
      <c r="A34" s="15">
        <v>400</v>
      </c>
      <c r="B34" s="19" t="s">
        <v>34</v>
      </c>
      <c r="C34" s="20">
        <v>562</v>
      </c>
      <c r="D34" s="28"/>
      <c r="E34" s="28"/>
      <c r="F34" s="28"/>
      <c r="G34" s="28"/>
      <c r="H34" s="28"/>
      <c r="I34" s="28"/>
      <c r="J34" s="20">
        <v>562</v>
      </c>
      <c r="K34" s="20">
        <v>562</v>
      </c>
      <c r="L34" s="20">
        <f t="shared" si="1"/>
        <v>0</v>
      </c>
      <c r="M34" s="82"/>
      <c r="N34" s="82"/>
      <c r="P34"/>
      <c r="Q34"/>
      <c r="R34"/>
      <c r="S34"/>
      <c r="T34"/>
      <c r="U34"/>
      <c r="V34"/>
      <c r="W34"/>
    </row>
    <row r="35" spans="1:23" ht="15" x14ac:dyDescent="0.25">
      <c r="A35" s="7" t="s">
        <v>35</v>
      </c>
      <c r="B35" s="19"/>
      <c r="C35" s="20"/>
      <c r="D35" s="28"/>
      <c r="E35" s="28"/>
      <c r="F35" s="28"/>
      <c r="G35" s="28"/>
      <c r="H35" s="28"/>
      <c r="I35" s="28"/>
      <c r="J35" s="20"/>
      <c r="K35" s="20"/>
      <c r="L35" s="20">
        <f t="shared" si="1"/>
        <v>0</v>
      </c>
      <c r="M35" s="82"/>
      <c r="N35" s="82"/>
      <c r="P35"/>
      <c r="Q35"/>
      <c r="R35"/>
      <c r="S35"/>
      <c r="T35"/>
      <c r="U35"/>
      <c r="V35"/>
      <c r="W35"/>
    </row>
    <row r="36" spans="1:23" ht="15" x14ac:dyDescent="0.25">
      <c r="A36" s="15">
        <v>510</v>
      </c>
      <c r="B36" s="19" t="s">
        <v>36</v>
      </c>
      <c r="C36" s="20">
        <v>54218</v>
      </c>
      <c r="D36" s="28"/>
      <c r="E36" s="28"/>
      <c r="F36" s="28"/>
      <c r="G36" s="28"/>
      <c r="H36" s="28"/>
      <c r="I36" s="28"/>
      <c r="J36" s="20">
        <v>53158</v>
      </c>
      <c r="K36" s="20">
        <v>56244</v>
      </c>
      <c r="L36" s="20">
        <f t="shared" si="1"/>
        <v>3086</v>
      </c>
      <c r="M36" s="82">
        <v>13</v>
      </c>
      <c r="N36" s="82">
        <v>13</v>
      </c>
      <c r="O36" s="1" t="s">
        <v>82</v>
      </c>
      <c r="P36"/>
      <c r="Q36"/>
      <c r="R36"/>
      <c r="S36"/>
      <c r="T36"/>
      <c r="U36"/>
      <c r="V36"/>
      <c r="W36"/>
    </row>
    <row r="37" spans="1:23" ht="15" x14ac:dyDescent="0.25">
      <c r="A37" s="15">
        <v>611</v>
      </c>
      <c r="B37" s="19" t="s">
        <v>37</v>
      </c>
      <c r="C37" s="20">
        <v>0</v>
      </c>
      <c r="D37" s="28"/>
      <c r="E37" s="28"/>
      <c r="F37" s="28"/>
      <c r="G37" s="28"/>
      <c r="H37" s="28"/>
      <c r="I37" s="28"/>
      <c r="J37" s="20"/>
      <c r="K37" s="20"/>
      <c r="L37" s="20">
        <f t="shared" si="1"/>
        <v>0</v>
      </c>
      <c r="M37" s="82"/>
      <c r="N37" s="82"/>
      <c r="P37"/>
      <c r="Q37"/>
      <c r="R37"/>
      <c r="S37"/>
      <c r="T37"/>
      <c r="U37"/>
      <c r="V37"/>
      <c r="W37"/>
    </row>
    <row r="38" spans="1:23" ht="15" x14ac:dyDescent="0.25">
      <c r="A38" s="15">
        <v>621</v>
      </c>
      <c r="B38" s="19" t="s">
        <v>38</v>
      </c>
      <c r="C38" s="20">
        <v>0</v>
      </c>
      <c r="D38" s="28"/>
      <c r="E38" s="28"/>
      <c r="F38" s="28"/>
      <c r="G38" s="28"/>
      <c r="H38" s="28"/>
      <c r="I38" s="28"/>
      <c r="J38" s="20"/>
      <c r="K38" s="20"/>
      <c r="L38" s="20">
        <f t="shared" si="1"/>
        <v>0</v>
      </c>
      <c r="M38" s="82"/>
      <c r="N38" s="82"/>
      <c r="P38"/>
      <c r="Q38"/>
      <c r="R38"/>
      <c r="S38"/>
      <c r="T38"/>
      <c r="U38"/>
      <c r="V38"/>
      <c r="W38"/>
    </row>
    <row r="39" spans="1:23" ht="15.75" thickBot="1" x14ac:dyDescent="0.3">
      <c r="A39" s="22"/>
      <c r="B39" s="23" t="s">
        <v>39</v>
      </c>
      <c r="C39" s="20">
        <f>SUM(C19:C38)</f>
        <v>9993095</v>
      </c>
      <c r="D39" s="28"/>
      <c r="E39" s="28"/>
      <c r="F39" s="28"/>
      <c r="G39" s="28"/>
      <c r="H39" s="28"/>
      <c r="I39" s="28"/>
      <c r="J39" s="20">
        <f>SUM(J19:J38)</f>
        <v>10017602</v>
      </c>
      <c r="K39" s="20">
        <f>SUM(K19:K38)</f>
        <v>9814876</v>
      </c>
      <c r="L39" s="20">
        <f t="shared" si="1"/>
        <v>-202726</v>
      </c>
      <c r="M39" s="82"/>
      <c r="N39" s="83"/>
      <c r="P39"/>
      <c r="Q39"/>
      <c r="R39"/>
      <c r="S39"/>
      <c r="T39"/>
      <c r="U39"/>
      <c r="V39"/>
      <c r="W39"/>
    </row>
    <row r="40" spans="1:23" ht="15" x14ac:dyDescent="0.25">
      <c r="A40" s="35"/>
      <c r="B40" s="36"/>
      <c r="C40" s="37"/>
      <c r="D40" s="38"/>
      <c r="E40" s="38"/>
      <c r="F40" s="38"/>
      <c r="G40" s="38"/>
      <c r="H40" s="38"/>
      <c r="I40" s="38"/>
      <c r="J40" s="37"/>
      <c r="K40" s="37"/>
      <c r="L40" s="87"/>
      <c r="M40" s="84"/>
      <c r="N40" s="96"/>
      <c r="P40"/>
      <c r="Q40"/>
      <c r="R40"/>
      <c r="S40"/>
      <c r="T40"/>
      <c r="U40"/>
      <c r="V40"/>
      <c r="W40"/>
    </row>
    <row r="41" spans="1:23" x14ac:dyDescent="0.2">
      <c r="A41" s="41"/>
      <c r="B41" s="42"/>
      <c r="C41" s="9" t="s">
        <v>2</v>
      </c>
      <c r="D41" s="5"/>
      <c r="E41" s="5"/>
      <c r="F41" s="5"/>
      <c r="G41" s="5"/>
      <c r="H41" s="5"/>
      <c r="I41" s="5"/>
      <c r="J41" s="9" t="s">
        <v>51</v>
      </c>
      <c r="K41" s="9" t="s">
        <v>51</v>
      </c>
      <c r="L41" s="93" t="s">
        <v>55</v>
      </c>
      <c r="M41" s="82"/>
    </row>
    <row r="42" spans="1:23" x14ac:dyDescent="0.2">
      <c r="A42" s="41"/>
      <c r="B42" s="42" t="s">
        <v>40</v>
      </c>
      <c r="C42" s="9" t="s">
        <v>4</v>
      </c>
      <c r="D42" s="5"/>
      <c r="E42" s="5"/>
      <c r="F42" s="5"/>
      <c r="G42" s="5"/>
      <c r="H42" s="5"/>
      <c r="I42" s="5"/>
      <c r="J42" s="9" t="s">
        <v>54</v>
      </c>
      <c r="K42" s="9" t="s">
        <v>54</v>
      </c>
      <c r="L42" s="94" t="s">
        <v>63</v>
      </c>
      <c r="M42" s="82"/>
    </row>
    <row r="43" spans="1:23" ht="13.5" thickBot="1" x14ac:dyDescent="0.25">
      <c r="A43" s="44"/>
      <c r="B43" s="45"/>
      <c r="C43" s="46" t="s">
        <v>45</v>
      </c>
      <c r="D43" s="88"/>
      <c r="E43" s="88"/>
      <c r="F43" s="88"/>
      <c r="G43" s="88"/>
      <c r="H43" s="88"/>
      <c r="I43" s="88"/>
      <c r="J43" s="46">
        <v>43831</v>
      </c>
      <c r="K43" s="89" t="s">
        <v>62</v>
      </c>
      <c r="L43" s="95" t="s">
        <v>64</v>
      </c>
      <c r="M43" s="83"/>
    </row>
    <row r="44" spans="1:23" x14ac:dyDescent="0.2">
      <c r="A44" s="47" t="s">
        <v>41</v>
      </c>
      <c r="B44" s="48"/>
      <c r="C44" s="20"/>
      <c r="D44" s="20"/>
      <c r="E44" s="20"/>
      <c r="F44" s="20"/>
      <c r="G44" s="20"/>
      <c r="H44" s="20"/>
      <c r="I44" s="20"/>
      <c r="J44" s="20"/>
      <c r="K44" s="20"/>
      <c r="L44" s="30"/>
      <c r="M44" s="84"/>
    </row>
    <row r="45" spans="1:23" x14ac:dyDescent="0.2">
      <c r="A45" s="50" t="s">
        <v>42</v>
      </c>
      <c r="B45" s="51"/>
      <c r="C45" s="52">
        <f>SUM(C15-C39)</f>
        <v>-60225</v>
      </c>
      <c r="D45" s="20"/>
      <c r="E45" s="20"/>
      <c r="F45" s="20"/>
      <c r="G45" s="20"/>
      <c r="H45" s="20"/>
      <c r="I45" s="20"/>
      <c r="J45" s="52">
        <f>SUM(J15-J39)</f>
        <v>-234019</v>
      </c>
      <c r="K45" s="52">
        <f>SUM(K15-K39)</f>
        <v>270710</v>
      </c>
      <c r="L45" s="91">
        <f>SUM(K45-J45)</f>
        <v>504729</v>
      </c>
      <c r="M45" s="82"/>
    </row>
    <row r="46" spans="1:23" x14ac:dyDescent="0.2">
      <c r="A46" s="54"/>
      <c r="B46" s="55"/>
      <c r="C46" s="20"/>
      <c r="D46" s="20"/>
      <c r="E46" s="20"/>
      <c r="F46" s="20"/>
      <c r="G46" s="20"/>
      <c r="H46" s="20"/>
      <c r="I46" s="20"/>
      <c r="J46" s="20"/>
      <c r="K46" s="20"/>
      <c r="L46" s="30"/>
      <c r="M46" s="82"/>
    </row>
    <row r="47" spans="1:23" x14ac:dyDescent="0.2">
      <c r="A47" s="56"/>
      <c r="B47" s="51"/>
      <c r="C47" s="20"/>
      <c r="D47" s="20"/>
      <c r="E47" s="20"/>
      <c r="F47" s="20"/>
      <c r="G47" s="20"/>
      <c r="H47" s="20"/>
      <c r="I47" s="20"/>
      <c r="J47" s="20"/>
      <c r="K47" s="20"/>
      <c r="L47" s="30"/>
      <c r="M47" s="82"/>
    </row>
    <row r="48" spans="1:23" x14ac:dyDescent="0.2">
      <c r="A48" s="54"/>
      <c r="B48" s="55"/>
      <c r="C48" s="20"/>
      <c r="D48" s="20"/>
      <c r="E48" s="20"/>
      <c r="F48" s="20"/>
      <c r="G48" s="20"/>
      <c r="H48" s="20"/>
      <c r="I48" s="20"/>
      <c r="J48" s="20"/>
      <c r="K48" s="20"/>
      <c r="L48" s="30"/>
      <c r="M48" s="82"/>
    </row>
    <row r="49" spans="1:14" x14ac:dyDescent="0.2">
      <c r="A49" s="54" t="s">
        <v>57</v>
      </c>
      <c r="B49" s="55"/>
      <c r="C49" s="52">
        <v>1026904</v>
      </c>
      <c r="D49" s="20"/>
      <c r="E49" s="20"/>
      <c r="F49" s="20"/>
      <c r="G49" s="20"/>
      <c r="H49" s="20"/>
      <c r="I49" s="20"/>
      <c r="J49" s="52">
        <v>1026904</v>
      </c>
      <c r="K49" s="52">
        <v>1026904</v>
      </c>
      <c r="L49" s="91"/>
      <c r="M49" s="82"/>
      <c r="N49" s="68"/>
    </row>
    <row r="50" spans="1:14" x14ac:dyDescent="0.2">
      <c r="A50" s="57" t="s">
        <v>61</v>
      </c>
      <c r="B50" s="58"/>
      <c r="C50" s="52">
        <f>SUM(C49+C45)</f>
        <v>966679</v>
      </c>
      <c r="D50" s="20"/>
      <c r="E50" s="20"/>
      <c r="F50" s="20"/>
      <c r="G50" s="20"/>
      <c r="H50" s="20"/>
      <c r="I50" s="20"/>
      <c r="J50" s="52">
        <f>SUM(J49+J45)</f>
        <v>792885</v>
      </c>
      <c r="K50" s="52">
        <f>SUM(K49+K45)</f>
        <v>1297614</v>
      </c>
      <c r="L50" s="91">
        <f>SUM(K50-J50)</f>
        <v>504729</v>
      </c>
      <c r="M50" s="82"/>
      <c r="N50" s="68"/>
    </row>
    <row r="51" spans="1:14" ht="13.5" thickBot="1" x14ac:dyDescent="0.25">
      <c r="A51" s="60" t="s">
        <v>44</v>
      </c>
      <c r="B51" s="61"/>
      <c r="C51" s="62">
        <f>SUM(C50/C39)</f>
        <v>9.6734695307109556E-2</v>
      </c>
      <c r="D51" s="33"/>
      <c r="E51" s="33"/>
      <c r="F51" s="33"/>
      <c r="G51" s="33"/>
      <c r="H51" s="33"/>
      <c r="I51" s="33"/>
      <c r="J51" s="62">
        <f>SUM(J50/J39)</f>
        <v>7.914918161052914E-2</v>
      </c>
      <c r="K51" s="62">
        <f>SUM(K50/K39)</f>
        <v>0.13220890411656755</v>
      </c>
      <c r="L51" s="92"/>
      <c r="M51" s="83"/>
    </row>
    <row r="52" spans="1:14" x14ac:dyDescent="0.2">
      <c r="A52" s="64"/>
      <c r="B52" s="65"/>
    </row>
    <row r="53" spans="1:14" s="64" customFormat="1" x14ac:dyDescent="0.2">
      <c r="B53" s="65"/>
      <c r="D53" s="1"/>
      <c r="E53" s="1"/>
      <c r="F53" s="1"/>
      <c r="G53" s="1"/>
      <c r="H53" s="1"/>
      <c r="I53" s="1"/>
      <c r="J53" s="1"/>
      <c r="K53" s="1"/>
      <c r="L53" s="1"/>
    </row>
    <row r="54" spans="1:14" s="64" customFormat="1" x14ac:dyDescent="0.2">
      <c r="B54" s="65"/>
      <c r="D54" s="1"/>
      <c r="E54" s="1"/>
      <c r="F54" s="1"/>
      <c r="G54" s="1"/>
      <c r="H54" s="1"/>
      <c r="I54" s="1"/>
      <c r="J54" s="1"/>
      <c r="K54" s="1"/>
      <c r="L54" s="1"/>
    </row>
    <row r="55" spans="1:14" s="64" customFormat="1" x14ac:dyDescent="0.2">
      <c r="B55" s="65"/>
      <c r="D55" s="1"/>
      <c r="E55" s="1"/>
      <c r="F55" s="1"/>
      <c r="G55" s="1"/>
      <c r="H55" s="1"/>
      <c r="I55" s="1"/>
      <c r="J55" s="1"/>
      <c r="K55" s="1"/>
      <c r="L55" s="1"/>
    </row>
    <row r="56" spans="1:14" s="64" customFormat="1" x14ac:dyDescent="0.2">
      <c r="B56" s="65"/>
      <c r="D56" s="1"/>
      <c r="E56" s="1"/>
      <c r="F56" s="1"/>
      <c r="G56" s="1"/>
      <c r="H56" s="1"/>
      <c r="I56" s="1"/>
      <c r="J56" s="1"/>
      <c r="K56" s="1"/>
      <c r="L56" s="1"/>
    </row>
    <row r="57" spans="1:14" s="64" customFormat="1" x14ac:dyDescent="0.2">
      <c r="B57" s="65"/>
      <c r="D57" s="1"/>
      <c r="E57" s="1"/>
      <c r="F57" s="1"/>
      <c r="G57" s="1"/>
      <c r="H57" s="1"/>
      <c r="I57" s="1"/>
      <c r="J57" s="1"/>
      <c r="K57" s="1"/>
      <c r="L57" s="1"/>
    </row>
    <row r="58" spans="1:14" s="64" customFormat="1" x14ac:dyDescent="0.2">
      <c r="B58" s="65"/>
      <c r="D58" s="1"/>
      <c r="E58" s="1"/>
      <c r="F58" s="1"/>
      <c r="G58" s="1"/>
      <c r="H58" s="1"/>
      <c r="I58" s="1"/>
      <c r="J58" s="1"/>
      <c r="K58" s="1"/>
      <c r="L58" s="1"/>
    </row>
    <row r="59" spans="1:14" s="64" customFormat="1" x14ac:dyDescent="0.2">
      <c r="A59" s="66"/>
      <c r="B59" s="67"/>
      <c r="D59" s="1"/>
      <c r="E59" s="1"/>
      <c r="F59" s="1"/>
      <c r="G59" s="1"/>
      <c r="H59" s="1"/>
      <c r="I59" s="1"/>
      <c r="J59" s="1"/>
      <c r="K59" s="1"/>
      <c r="L59" s="1"/>
    </row>
    <row r="62" spans="1:14" s="64" customFormat="1" x14ac:dyDescent="0.2">
      <c r="A62" s="68"/>
      <c r="B62" s="69"/>
      <c r="D62" s="1"/>
      <c r="E62" s="1"/>
      <c r="F62" s="1"/>
      <c r="G62" s="1"/>
      <c r="H62" s="1"/>
      <c r="I62" s="1"/>
      <c r="J62" s="1"/>
      <c r="K62" s="1"/>
      <c r="L62" s="1"/>
    </row>
    <row r="63" spans="1:14" s="64" customFormat="1" x14ac:dyDescent="0.2">
      <c r="A63" s="68"/>
      <c r="B63" s="69"/>
      <c r="D63" s="1"/>
      <c r="E63" s="1"/>
      <c r="F63" s="1"/>
      <c r="G63" s="1"/>
      <c r="H63" s="1"/>
      <c r="I63" s="1"/>
      <c r="J63" s="1"/>
      <c r="K63" s="1"/>
      <c r="L63" s="1"/>
    </row>
    <row r="64" spans="1:14" s="64" customFormat="1" x14ac:dyDescent="0.2">
      <c r="A64" s="68"/>
      <c r="B64" s="69"/>
      <c r="D64" s="1"/>
      <c r="E64" s="1"/>
      <c r="F64" s="1"/>
      <c r="G64" s="1"/>
      <c r="H64" s="1"/>
      <c r="I64" s="1"/>
      <c r="J64" s="1"/>
      <c r="K64" s="1"/>
      <c r="L64" s="1"/>
    </row>
    <row r="65" spans="1:12" s="64" customFormat="1" x14ac:dyDescent="0.2">
      <c r="A65" s="68"/>
      <c r="B65" s="69"/>
      <c r="D65" s="1"/>
      <c r="E65" s="1"/>
      <c r="F65" s="1"/>
      <c r="G65" s="1"/>
      <c r="H65" s="1"/>
      <c r="I65" s="1"/>
      <c r="J65" s="1"/>
      <c r="K65" s="1"/>
      <c r="L65" s="1"/>
    </row>
    <row r="70" spans="1:12" s="67" customFormat="1" ht="12" x14ac:dyDescent="0.2">
      <c r="A70" s="68"/>
      <c r="C70" s="64"/>
    </row>
    <row r="71" spans="1:12" s="67" customFormat="1" ht="12" x14ac:dyDescent="0.2">
      <c r="A71" s="68"/>
      <c r="C71" s="64"/>
    </row>
    <row r="72" spans="1:12" s="67" customFormat="1" ht="12" x14ac:dyDescent="0.2">
      <c r="A72" s="68"/>
      <c r="C72" s="64"/>
    </row>
    <row r="73" spans="1:12" s="67" customFormat="1" ht="12" x14ac:dyDescent="0.2">
      <c r="A73" s="68"/>
      <c r="C73" s="64"/>
    </row>
    <row r="74" spans="1:12" s="67" customFormat="1" ht="12" x14ac:dyDescent="0.2">
      <c r="A74" s="68"/>
      <c r="C74" s="64"/>
    </row>
    <row r="75" spans="1:12" s="67" customFormat="1" ht="12" x14ac:dyDescent="0.2">
      <c r="A75" s="68"/>
      <c r="C75" s="64"/>
    </row>
    <row r="76" spans="1:12" s="67" customFormat="1" ht="12" x14ac:dyDescent="0.2">
      <c r="A76" s="68"/>
      <c r="C76" s="64"/>
    </row>
    <row r="77" spans="1:12" s="67" customFormat="1" ht="12" x14ac:dyDescent="0.2">
      <c r="A77" s="68"/>
      <c r="C77" s="64"/>
    </row>
    <row r="78" spans="1:12" s="67" customFormat="1" ht="12" x14ac:dyDescent="0.2">
      <c r="A78" s="68"/>
      <c r="C78" s="64"/>
    </row>
    <row r="79" spans="1:12" s="67" customFormat="1" ht="12" x14ac:dyDescent="0.2">
      <c r="A79" s="68"/>
      <c r="C79" s="64"/>
    </row>
    <row r="81" spans="1:3" s="67" customFormat="1" ht="12" x14ac:dyDescent="0.2">
      <c r="A81" s="68"/>
      <c r="C81" s="64"/>
    </row>
    <row r="82" spans="1:3" s="67" customFormat="1" ht="12" x14ac:dyDescent="0.2">
      <c r="A82" s="68"/>
      <c r="C82" s="64"/>
    </row>
    <row r="84" spans="1:3" s="67" customFormat="1" ht="12" x14ac:dyDescent="0.2">
      <c r="A84" s="68"/>
      <c r="C84" s="64"/>
    </row>
    <row r="85" spans="1:3" s="67" customFormat="1" ht="12" x14ac:dyDescent="0.2">
      <c r="A85" s="68"/>
      <c r="C85" s="64"/>
    </row>
    <row r="86" spans="1:3" s="67" customFormat="1" ht="12" x14ac:dyDescent="0.2">
      <c r="A86" s="68"/>
      <c r="C86" s="64"/>
    </row>
    <row r="124" spans="1:3" x14ac:dyDescent="0.2">
      <c r="A124" s="1"/>
      <c r="B124" s="1"/>
      <c r="C124" s="1"/>
    </row>
    <row r="125" spans="1:3" x14ac:dyDescent="0.2">
      <c r="A125" s="1"/>
      <c r="B125" s="1"/>
      <c r="C125" s="1"/>
    </row>
    <row r="126" spans="1:3" x14ac:dyDescent="0.2">
      <c r="A126" s="1"/>
      <c r="B126" s="1"/>
      <c r="C126" s="1"/>
    </row>
    <row r="127" spans="1:3" x14ac:dyDescent="0.2">
      <c r="A127" s="1"/>
      <c r="B127" s="1"/>
      <c r="C127" s="1"/>
    </row>
    <row r="128" spans="1:3" x14ac:dyDescent="0.2">
      <c r="A128" s="1"/>
      <c r="B128" s="1"/>
      <c r="C128" s="1"/>
    </row>
    <row r="129" spans="1:3" x14ac:dyDescent="0.2">
      <c r="A129" s="1"/>
      <c r="B129" s="1"/>
      <c r="C129" s="1"/>
    </row>
    <row r="130" spans="1:3" x14ac:dyDescent="0.2">
      <c r="A130" s="1"/>
      <c r="B130" s="1"/>
      <c r="C130" s="1"/>
    </row>
    <row r="131" spans="1:3" x14ac:dyDescent="0.2">
      <c r="A131" s="1"/>
      <c r="B131" s="1"/>
      <c r="C131" s="1"/>
    </row>
    <row r="132" spans="1:3" x14ac:dyDescent="0.2">
      <c r="A132" s="1"/>
      <c r="B132" s="1"/>
      <c r="C132" s="1"/>
    </row>
    <row r="133" spans="1:3" x14ac:dyDescent="0.2">
      <c r="A133" s="1"/>
      <c r="B133" s="1"/>
      <c r="C133" s="1"/>
    </row>
    <row r="134" spans="1:3" x14ac:dyDescent="0.2">
      <c r="A134" s="1"/>
      <c r="B134" s="1"/>
      <c r="C134" s="1"/>
    </row>
    <row r="135" spans="1:3" x14ac:dyDescent="0.2">
      <c r="A135" s="1"/>
      <c r="B135" s="1"/>
      <c r="C135" s="1"/>
    </row>
    <row r="136" spans="1:3" x14ac:dyDescent="0.2">
      <c r="A136" s="1"/>
      <c r="B136" s="1"/>
      <c r="C136" s="1"/>
    </row>
    <row r="137" spans="1:3" x14ac:dyDescent="0.2">
      <c r="A137" s="1"/>
      <c r="B137" s="1"/>
      <c r="C137" s="1"/>
    </row>
    <row r="138" spans="1:3" x14ac:dyDescent="0.2">
      <c r="A138" s="1"/>
      <c r="B138" s="1"/>
      <c r="C138" s="1"/>
    </row>
    <row r="139" spans="1:3" x14ac:dyDescent="0.2">
      <c r="A139" s="1"/>
      <c r="B139" s="1"/>
      <c r="C139" s="1"/>
    </row>
    <row r="140" spans="1:3" x14ac:dyDescent="0.2">
      <c r="A140" s="1"/>
      <c r="B140" s="1"/>
      <c r="C140" s="1"/>
    </row>
    <row r="141" spans="1:3" x14ac:dyDescent="0.2">
      <c r="A141" s="1"/>
      <c r="B141" s="1"/>
      <c r="C141" s="1"/>
    </row>
    <row r="142" spans="1:3" x14ac:dyDescent="0.2">
      <c r="A142" s="1"/>
      <c r="B142" s="1"/>
      <c r="C142" s="1"/>
    </row>
    <row r="143" spans="1:3" x14ac:dyDescent="0.2">
      <c r="A143" s="1"/>
      <c r="B143" s="1"/>
      <c r="C143" s="1"/>
    </row>
    <row r="144" spans="1:3" x14ac:dyDescent="0.2">
      <c r="A144" s="1"/>
      <c r="B144" s="1"/>
      <c r="C144" s="1"/>
    </row>
    <row r="145" spans="1:3" x14ac:dyDescent="0.2">
      <c r="A145" s="1"/>
      <c r="B145" s="1"/>
      <c r="C145" s="1"/>
    </row>
    <row r="146" spans="1:3" x14ac:dyDescent="0.2">
      <c r="A146" s="1"/>
      <c r="B146" s="1"/>
      <c r="C146" s="1"/>
    </row>
    <row r="147" spans="1:3" x14ac:dyDescent="0.2">
      <c r="A147" s="1"/>
      <c r="B147" s="1"/>
      <c r="C147" s="1"/>
    </row>
    <row r="148" spans="1:3" x14ac:dyDescent="0.2">
      <c r="A148" s="1"/>
      <c r="B148" s="1"/>
      <c r="C148" s="1"/>
    </row>
    <row r="149" spans="1:3" x14ac:dyDescent="0.2">
      <c r="A149" s="1"/>
      <c r="B149" s="1"/>
      <c r="C149" s="1"/>
    </row>
    <row r="150" spans="1:3" x14ac:dyDescent="0.2">
      <c r="A150" s="1"/>
      <c r="B150" s="1"/>
      <c r="C150" s="1"/>
    </row>
    <row r="151" spans="1:3" x14ac:dyDescent="0.2">
      <c r="A151" s="1"/>
      <c r="B151" s="1"/>
      <c r="C151" s="1"/>
    </row>
    <row r="152" spans="1:3" x14ac:dyDescent="0.2">
      <c r="A152" s="1"/>
      <c r="B152" s="1"/>
      <c r="C152" s="1"/>
    </row>
    <row r="153" spans="1:3" x14ac:dyDescent="0.2">
      <c r="A153" s="1"/>
      <c r="B153" s="1"/>
      <c r="C153" s="1"/>
    </row>
    <row r="154" spans="1:3" x14ac:dyDescent="0.2">
      <c r="A154" s="1"/>
      <c r="B154" s="1"/>
      <c r="C154" s="1"/>
    </row>
    <row r="155" spans="1:3" x14ac:dyDescent="0.2">
      <c r="A155" s="1"/>
      <c r="B155" s="1"/>
      <c r="C155" s="1"/>
    </row>
    <row r="156" spans="1:3" x14ac:dyDescent="0.2">
      <c r="A156" s="1"/>
      <c r="B156" s="1"/>
      <c r="C156" s="1"/>
    </row>
  </sheetData>
  <mergeCells count="2">
    <mergeCell ref="A1:M2"/>
    <mergeCell ref="A3:M3"/>
  </mergeCells>
  <pageMargins left="0.25" right="0.25" top="0.75" bottom="0.75" header="0.3" footer="0.3"/>
  <pageSetup scale="69" orientation="landscape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sqref="A1:J38"/>
    </sheetView>
  </sheetViews>
  <sheetFormatPr defaultRowHeight="15" x14ac:dyDescent="0.25"/>
  <cols>
    <col min="1" max="1" width="13.7109375" customWidth="1"/>
    <col min="2" max="2" width="9.140625" customWidth="1"/>
  </cols>
  <sheetData>
    <row r="1" spans="1:2" ht="24.75" x14ac:dyDescent="0.25">
      <c r="A1" s="40" t="s">
        <v>59</v>
      </c>
      <c r="B1" s="90" t="s">
        <v>70</v>
      </c>
    </row>
    <row r="2" spans="1:2" x14ac:dyDescent="0.25">
      <c r="A2" s="12" t="s">
        <v>58</v>
      </c>
      <c r="B2" s="67" t="s">
        <v>71</v>
      </c>
    </row>
    <row r="3" spans="1:2" x14ac:dyDescent="0.25">
      <c r="A3" s="12" t="s">
        <v>60</v>
      </c>
      <c r="B3" s="1"/>
    </row>
    <row r="4" spans="1:2" x14ac:dyDescent="0.25">
      <c r="A4" s="14"/>
      <c r="B4" s="1"/>
    </row>
    <row r="5" spans="1:2" x14ac:dyDescent="0.25">
      <c r="A5" s="18"/>
      <c r="B5" s="1"/>
    </row>
    <row r="6" spans="1:2" x14ac:dyDescent="0.25">
      <c r="A6" s="82">
        <v>1</v>
      </c>
      <c r="B6" s="1" t="s">
        <v>65</v>
      </c>
    </row>
    <row r="7" spans="1:2" x14ac:dyDescent="0.25">
      <c r="A7" s="21"/>
      <c r="B7" s="1"/>
    </row>
    <row r="8" spans="1:2" x14ac:dyDescent="0.25">
      <c r="A8" s="82">
        <v>2</v>
      </c>
      <c r="B8" s="1" t="s">
        <v>66</v>
      </c>
    </row>
    <row r="9" spans="1:2" x14ac:dyDescent="0.25">
      <c r="A9" s="82">
        <v>3</v>
      </c>
      <c r="B9" s="1" t="s">
        <v>69</v>
      </c>
    </row>
    <row r="10" spans="1:2" x14ac:dyDescent="0.25">
      <c r="A10" s="82">
        <v>4</v>
      </c>
      <c r="B10" s="1" t="s">
        <v>67</v>
      </c>
    </row>
    <row r="11" spans="1:2" x14ac:dyDescent="0.25">
      <c r="A11" s="82"/>
      <c r="B11" s="1"/>
    </row>
    <row r="12" spans="1:2" x14ac:dyDescent="0.25">
      <c r="A12" s="82">
        <v>5</v>
      </c>
      <c r="B12" s="1" t="s">
        <v>68</v>
      </c>
    </row>
    <row r="13" spans="1:2" ht="15.75" thickBot="1" x14ac:dyDescent="0.3">
      <c r="A13" s="83"/>
      <c r="B13" s="1"/>
    </row>
    <row r="14" spans="1:2" x14ac:dyDescent="0.25">
      <c r="A14" s="84"/>
      <c r="B14" s="1"/>
    </row>
    <row r="15" spans="1:2" x14ac:dyDescent="0.25">
      <c r="A15" s="82"/>
      <c r="B15" s="1"/>
    </row>
    <row r="16" spans="1:2" x14ac:dyDescent="0.25">
      <c r="A16" s="82">
        <v>1</v>
      </c>
      <c r="B16" s="1" t="s">
        <v>72</v>
      </c>
    </row>
    <row r="17" spans="1:2" x14ac:dyDescent="0.25">
      <c r="A17" s="82">
        <v>2</v>
      </c>
      <c r="B17" s="1"/>
    </row>
    <row r="18" spans="1:2" x14ac:dyDescent="0.25">
      <c r="A18" s="82"/>
      <c r="B18" s="1"/>
    </row>
    <row r="19" spans="1:2" x14ac:dyDescent="0.25">
      <c r="A19" s="82">
        <v>3</v>
      </c>
      <c r="B19" s="1"/>
    </row>
    <row r="20" spans="1:2" x14ac:dyDescent="0.25">
      <c r="A20" s="82">
        <v>4</v>
      </c>
      <c r="B20" s="1"/>
    </row>
    <row r="21" spans="1:2" x14ac:dyDescent="0.25">
      <c r="A21" s="82">
        <v>5</v>
      </c>
      <c r="B21" s="1"/>
    </row>
    <row r="22" spans="1:2" x14ac:dyDescent="0.25">
      <c r="A22" s="82">
        <v>6</v>
      </c>
      <c r="B22" s="1"/>
    </row>
    <row r="23" spans="1:2" x14ac:dyDescent="0.25">
      <c r="A23" s="82">
        <v>7</v>
      </c>
      <c r="B23" s="1"/>
    </row>
    <row r="24" spans="1:2" x14ac:dyDescent="0.25">
      <c r="A24" s="82">
        <v>8</v>
      </c>
      <c r="B24" s="1"/>
    </row>
    <row r="25" spans="1:2" x14ac:dyDescent="0.25">
      <c r="A25" s="82">
        <v>9</v>
      </c>
      <c r="B25" s="1"/>
    </row>
    <row r="26" spans="1:2" x14ac:dyDescent="0.25">
      <c r="A26" s="82">
        <v>10</v>
      </c>
      <c r="B26" s="1"/>
    </row>
    <row r="27" spans="1:2" x14ac:dyDescent="0.25">
      <c r="A27" s="82">
        <v>11</v>
      </c>
      <c r="B27" s="1"/>
    </row>
    <row r="28" spans="1:2" x14ac:dyDescent="0.25">
      <c r="A28" s="82"/>
      <c r="B28" s="1"/>
    </row>
    <row r="29" spans="1:2" x14ac:dyDescent="0.25">
      <c r="A29" s="82">
        <v>12</v>
      </c>
      <c r="B29" s="1"/>
    </row>
    <row r="30" spans="1:2" x14ac:dyDescent="0.25">
      <c r="A30" s="82"/>
      <c r="B30" s="1"/>
    </row>
    <row r="31" spans="1:2" x14ac:dyDescent="0.25">
      <c r="A31" s="82"/>
      <c r="B31" s="1"/>
    </row>
    <row r="32" spans="1:2" x14ac:dyDescent="0.25">
      <c r="A32" s="82"/>
      <c r="B32" s="1"/>
    </row>
    <row r="33" spans="1:2" x14ac:dyDescent="0.25">
      <c r="A33" s="82">
        <v>13</v>
      </c>
      <c r="B33" s="1"/>
    </row>
    <row r="34" spans="1:2" x14ac:dyDescent="0.25">
      <c r="A34" s="82"/>
      <c r="B34" s="1"/>
    </row>
    <row r="35" spans="1:2" x14ac:dyDescent="0.25">
      <c r="A35" s="82"/>
      <c r="B35" s="1"/>
    </row>
    <row r="36" spans="1:2" x14ac:dyDescent="0.25">
      <c r="A36" s="82"/>
      <c r="B36" s="1"/>
    </row>
    <row r="37" spans="1:2" x14ac:dyDescent="0.25">
      <c r="A37" s="82"/>
      <c r="B37" s="1"/>
    </row>
    <row r="38" spans="1:2" x14ac:dyDescent="0.25">
      <c r="A38" s="82"/>
      <c r="B38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8"/>
  <sheetViews>
    <sheetView topLeftCell="A4" zoomScale="125" zoomScaleNormal="125" workbookViewId="0">
      <selection activeCell="L9" sqref="L9:L14"/>
    </sheetView>
  </sheetViews>
  <sheetFormatPr defaultColWidth="8.85546875" defaultRowHeight="12.75" x14ac:dyDescent="0.2"/>
  <cols>
    <col min="1" max="1" width="17.5703125" style="68" customWidth="1"/>
    <col min="2" max="2" width="35.28515625" style="67" customWidth="1"/>
    <col min="3" max="3" width="17.28515625" style="64" customWidth="1"/>
    <col min="4" max="9" width="8.85546875" style="1" hidden="1" customWidth="1"/>
    <col min="10" max="11" width="17.5703125" style="1" customWidth="1"/>
    <col min="12" max="12" width="20.85546875" style="1" customWidth="1"/>
    <col min="13" max="16384" width="8.85546875" style="1"/>
  </cols>
  <sheetData>
    <row r="1" spans="1:12" ht="15" customHeight="1" x14ac:dyDescent="0.2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</row>
    <row r="2" spans="1:12" ht="13.9" customHeight="1" x14ac:dyDescent="0.2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</row>
    <row r="3" spans="1:12" ht="15.75" customHeight="1" thickBot="1" x14ac:dyDescent="0.25">
      <c r="A3" s="114" t="s">
        <v>87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6"/>
    </row>
    <row r="4" spans="1:12" x14ac:dyDescent="0.2">
      <c r="A4" s="2"/>
      <c r="B4" s="3"/>
      <c r="C4" s="70"/>
      <c r="D4" s="5"/>
      <c r="E4" s="5"/>
      <c r="F4" s="5"/>
      <c r="G4" s="5"/>
      <c r="H4" s="5"/>
      <c r="I4" s="5"/>
      <c r="J4" s="4"/>
      <c r="K4" s="4"/>
      <c r="L4" s="6"/>
    </row>
    <row r="5" spans="1:12" x14ac:dyDescent="0.2">
      <c r="A5" s="7"/>
      <c r="B5" s="8"/>
      <c r="C5" s="71" t="s">
        <v>51</v>
      </c>
      <c r="D5" s="5"/>
      <c r="E5" s="5"/>
      <c r="F5" s="5"/>
      <c r="G5" s="5"/>
      <c r="H5" s="5"/>
      <c r="I5" s="5"/>
      <c r="J5" s="9"/>
      <c r="K5" s="9"/>
      <c r="L5" s="10" t="s">
        <v>84</v>
      </c>
    </row>
    <row r="6" spans="1:12" x14ac:dyDescent="0.2">
      <c r="A6" s="7" t="s">
        <v>3</v>
      </c>
      <c r="B6" s="11"/>
      <c r="C6" s="71" t="s">
        <v>54</v>
      </c>
      <c r="D6" s="5"/>
      <c r="E6" s="5"/>
      <c r="F6" s="5"/>
      <c r="G6" s="5"/>
      <c r="H6" s="5"/>
      <c r="I6" s="5"/>
      <c r="J6" s="9" t="s">
        <v>1</v>
      </c>
      <c r="K6" s="9" t="s">
        <v>1</v>
      </c>
      <c r="L6" s="12" t="s">
        <v>1</v>
      </c>
    </row>
    <row r="7" spans="1:12" x14ac:dyDescent="0.2">
      <c r="A7" s="7" t="s">
        <v>5</v>
      </c>
      <c r="B7" s="11" t="s">
        <v>6</v>
      </c>
      <c r="C7" s="97" t="s">
        <v>62</v>
      </c>
      <c r="D7" s="5"/>
      <c r="E7" s="5"/>
      <c r="F7" s="5"/>
      <c r="G7" s="5"/>
      <c r="H7" s="5"/>
      <c r="I7" s="5"/>
      <c r="J7" s="13" t="s">
        <v>7</v>
      </c>
      <c r="K7" s="13" t="s">
        <v>8</v>
      </c>
      <c r="L7" s="14">
        <v>44011</v>
      </c>
    </row>
    <row r="8" spans="1:12" x14ac:dyDescent="0.2">
      <c r="A8" s="15"/>
      <c r="B8" s="8" t="s">
        <v>9</v>
      </c>
      <c r="C8" s="73"/>
      <c r="D8" s="17"/>
      <c r="E8" s="17"/>
      <c r="F8" s="17"/>
      <c r="G8" s="17"/>
      <c r="H8" s="17"/>
      <c r="I8" s="17"/>
      <c r="J8" s="16"/>
      <c r="K8" s="16"/>
      <c r="L8" s="18"/>
    </row>
    <row r="9" spans="1:12" x14ac:dyDescent="0.2">
      <c r="A9" s="15">
        <v>100</v>
      </c>
      <c r="B9" s="19" t="s">
        <v>10</v>
      </c>
      <c r="C9" s="74">
        <v>1149415</v>
      </c>
      <c r="D9" s="17"/>
      <c r="E9" s="17"/>
      <c r="F9" s="17"/>
      <c r="G9" s="17"/>
      <c r="H9" s="17"/>
      <c r="I9" s="17"/>
      <c r="J9" s="20"/>
      <c r="K9" s="20"/>
      <c r="L9" s="21">
        <f>SUM(C9+J9)+K9</f>
        <v>1149415</v>
      </c>
    </row>
    <row r="10" spans="1:12" x14ac:dyDescent="0.2">
      <c r="A10" s="15">
        <v>200</v>
      </c>
      <c r="B10" s="19" t="s">
        <v>11</v>
      </c>
      <c r="C10" s="74"/>
      <c r="D10" s="17"/>
      <c r="E10" s="17"/>
      <c r="F10" s="17"/>
      <c r="G10" s="17"/>
      <c r="H10" s="17"/>
      <c r="I10" s="17"/>
      <c r="J10" s="20"/>
      <c r="K10" s="20"/>
      <c r="L10" s="21"/>
    </row>
    <row r="11" spans="1:12" x14ac:dyDescent="0.2">
      <c r="A11" s="15">
        <v>300</v>
      </c>
      <c r="B11" s="19" t="s">
        <v>12</v>
      </c>
      <c r="C11" s="74">
        <v>7992265</v>
      </c>
      <c r="D11" s="17"/>
      <c r="E11" s="17"/>
      <c r="F11" s="17"/>
      <c r="G11" s="17"/>
      <c r="H11" s="17"/>
      <c r="I11" s="17"/>
      <c r="J11" s="20"/>
      <c r="K11" s="20">
        <v>-668912</v>
      </c>
      <c r="L11" s="21">
        <f>SUM(C11+J11) +K11</f>
        <v>7323353</v>
      </c>
    </row>
    <row r="12" spans="1:12" x14ac:dyDescent="0.2">
      <c r="A12" s="15">
        <v>400</v>
      </c>
      <c r="B12" s="19" t="s">
        <v>13</v>
      </c>
      <c r="C12" s="74">
        <v>817699</v>
      </c>
      <c r="D12" s="17"/>
      <c r="E12" s="17"/>
      <c r="F12" s="17"/>
      <c r="G12" s="17"/>
      <c r="H12" s="17"/>
      <c r="I12" s="17"/>
      <c r="J12" s="20"/>
      <c r="K12" s="20">
        <v>-232710</v>
      </c>
      <c r="L12" s="21">
        <f>SUM(C12+J12) +K12</f>
        <v>584989</v>
      </c>
    </row>
    <row r="13" spans="1:12" x14ac:dyDescent="0.2">
      <c r="A13" s="15">
        <v>500</v>
      </c>
      <c r="B13" s="19" t="s">
        <v>14</v>
      </c>
      <c r="C13" s="74">
        <v>117307</v>
      </c>
      <c r="D13" s="17"/>
      <c r="E13" s="17"/>
      <c r="F13" s="17"/>
      <c r="G13" s="17"/>
      <c r="H13" s="17"/>
      <c r="I13" s="17"/>
      <c r="J13" s="20"/>
      <c r="K13" s="20"/>
      <c r="L13" s="21">
        <f>SUM(C13+J13) +K13</f>
        <v>117307</v>
      </c>
    </row>
    <row r="14" spans="1:12" x14ac:dyDescent="0.2">
      <c r="A14" s="15">
        <v>600</v>
      </c>
      <c r="B14" s="19" t="s">
        <v>15</v>
      </c>
      <c r="C14" s="74">
        <v>8900</v>
      </c>
      <c r="D14" s="17"/>
      <c r="E14" s="17"/>
      <c r="F14" s="17"/>
      <c r="G14" s="17"/>
      <c r="H14" s="17"/>
      <c r="I14" s="17"/>
      <c r="J14" s="20"/>
      <c r="K14" s="20"/>
      <c r="L14" s="21">
        <f>SUM(C14+J14) +K14</f>
        <v>8900</v>
      </c>
    </row>
    <row r="15" spans="1:12" x14ac:dyDescent="0.2">
      <c r="A15" s="22"/>
      <c r="B15" s="23" t="s">
        <v>16</v>
      </c>
      <c r="C15" s="74">
        <f>SUM(C9:C14)</f>
        <v>10085586</v>
      </c>
      <c r="D15" s="17"/>
      <c r="E15" s="17"/>
      <c r="F15" s="17"/>
      <c r="G15" s="17"/>
      <c r="H15" s="17"/>
      <c r="I15" s="17"/>
      <c r="J15" s="20">
        <f>SUM(J9:J14)</f>
        <v>0</v>
      </c>
      <c r="K15" s="20">
        <f>SUM(K9:K14)</f>
        <v>-901622</v>
      </c>
      <c r="L15" s="21">
        <f>SUM(C15+J15) +K15</f>
        <v>9183964</v>
      </c>
    </row>
    <row r="16" spans="1:12" ht="13.5" thickBot="1" x14ac:dyDescent="0.25">
      <c r="A16" s="22"/>
      <c r="B16" s="23"/>
      <c r="C16" s="73"/>
      <c r="D16" s="17"/>
      <c r="E16" s="17"/>
      <c r="F16" s="17"/>
      <c r="G16" s="17"/>
      <c r="H16" s="17"/>
      <c r="I16" s="17"/>
      <c r="J16" s="16"/>
      <c r="K16" s="16"/>
      <c r="L16" s="18"/>
    </row>
    <row r="17" spans="1:12" x14ac:dyDescent="0.2">
      <c r="A17" s="24" t="s">
        <v>17</v>
      </c>
      <c r="B17" s="25" t="s">
        <v>18</v>
      </c>
      <c r="C17" s="75"/>
      <c r="D17" s="17"/>
      <c r="E17" s="17"/>
      <c r="F17" s="17"/>
      <c r="G17" s="17"/>
      <c r="H17" s="17"/>
      <c r="I17" s="17"/>
      <c r="J17" s="26"/>
      <c r="K17" s="26"/>
      <c r="L17" s="27"/>
    </row>
    <row r="18" spans="1:12" x14ac:dyDescent="0.2">
      <c r="A18" s="7" t="s">
        <v>19</v>
      </c>
      <c r="B18" s="19"/>
      <c r="C18" s="73"/>
      <c r="D18" s="17"/>
      <c r="E18" s="17"/>
      <c r="F18" s="17"/>
      <c r="G18" s="17"/>
      <c r="H18" s="17"/>
      <c r="I18" s="17"/>
      <c r="J18" s="16"/>
      <c r="K18" s="16"/>
      <c r="L18" s="18"/>
    </row>
    <row r="19" spans="1:12" x14ac:dyDescent="0.2">
      <c r="A19" s="15">
        <v>110</v>
      </c>
      <c r="B19" s="19" t="s">
        <v>20</v>
      </c>
      <c r="C19" s="74">
        <v>4965795</v>
      </c>
      <c r="D19" s="28"/>
      <c r="E19" s="28"/>
      <c r="F19" s="28"/>
      <c r="G19" s="28"/>
      <c r="H19" s="28"/>
      <c r="I19" s="28"/>
      <c r="J19" s="20">
        <v>253645</v>
      </c>
      <c r="K19" s="20">
        <v>-316566</v>
      </c>
      <c r="L19" s="21">
        <f t="shared" ref="L19:L37" si="0">SUM(C19+J19) +K19</f>
        <v>4902874</v>
      </c>
    </row>
    <row r="20" spans="1:12" x14ac:dyDescent="0.2">
      <c r="A20" s="15">
        <v>120</v>
      </c>
      <c r="B20" s="19" t="s">
        <v>21</v>
      </c>
      <c r="C20" s="74">
        <v>1803671</v>
      </c>
      <c r="D20" s="28"/>
      <c r="E20" s="28"/>
      <c r="F20" s="28"/>
      <c r="G20" s="28"/>
      <c r="H20" s="28"/>
      <c r="I20" s="28"/>
      <c r="J20" s="20"/>
      <c r="K20" s="20"/>
      <c r="L20" s="21">
        <f t="shared" si="0"/>
        <v>1803671</v>
      </c>
    </row>
    <row r="21" spans="1:12" x14ac:dyDescent="0.2">
      <c r="A21" s="7" t="s">
        <v>22</v>
      </c>
      <c r="B21" s="19"/>
      <c r="C21" s="74"/>
      <c r="D21" s="28"/>
      <c r="E21" s="28"/>
      <c r="F21" s="28"/>
      <c r="G21" s="28"/>
      <c r="H21" s="28"/>
      <c r="I21" s="28"/>
      <c r="J21" s="20"/>
      <c r="K21" s="20"/>
      <c r="L21" s="21">
        <f t="shared" si="0"/>
        <v>0</v>
      </c>
    </row>
    <row r="22" spans="1:12" x14ac:dyDescent="0.2">
      <c r="A22" s="15">
        <v>210</v>
      </c>
      <c r="B22" s="19" t="s">
        <v>23</v>
      </c>
      <c r="C22" s="74">
        <v>252911</v>
      </c>
      <c r="D22" s="28"/>
      <c r="E22" s="28"/>
      <c r="F22" s="28"/>
      <c r="G22" s="28"/>
      <c r="H22" s="28"/>
      <c r="I22" s="28"/>
      <c r="J22" s="20"/>
      <c r="K22" s="20"/>
      <c r="L22" s="21">
        <f t="shared" si="0"/>
        <v>252911</v>
      </c>
    </row>
    <row r="23" spans="1:12" x14ac:dyDescent="0.2">
      <c r="A23" s="15">
        <v>220</v>
      </c>
      <c r="B23" s="19" t="s">
        <v>24</v>
      </c>
      <c r="C23" s="74">
        <v>113004</v>
      </c>
      <c r="D23" s="28"/>
      <c r="E23" s="28"/>
      <c r="F23" s="28"/>
      <c r="G23" s="28"/>
      <c r="H23" s="28"/>
      <c r="I23" s="28"/>
      <c r="J23" s="20"/>
      <c r="K23" s="20"/>
      <c r="L23" s="21">
        <f t="shared" si="0"/>
        <v>113004</v>
      </c>
    </row>
    <row r="24" spans="1:12" x14ac:dyDescent="0.2">
      <c r="A24" s="15">
        <v>230</v>
      </c>
      <c r="B24" s="19" t="s">
        <v>25</v>
      </c>
      <c r="C24" s="74">
        <v>254047</v>
      </c>
      <c r="D24" s="28"/>
      <c r="E24" s="28"/>
      <c r="F24" s="28"/>
      <c r="G24" s="28"/>
      <c r="H24" s="28"/>
      <c r="I24" s="28"/>
      <c r="J24" s="20"/>
      <c r="K24" s="20"/>
      <c r="L24" s="21">
        <f t="shared" si="0"/>
        <v>254047</v>
      </c>
    </row>
    <row r="25" spans="1:12" x14ac:dyDescent="0.2">
      <c r="A25" s="15">
        <v>240</v>
      </c>
      <c r="B25" s="19" t="s">
        <v>26</v>
      </c>
      <c r="C25" s="74">
        <v>349257</v>
      </c>
      <c r="D25" s="28"/>
      <c r="E25" s="28"/>
      <c r="F25" s="28"/>
      <c r="G25" s="28"/>
      <c r="H25" s="28"/>
      <c r="I25" s="28"/>
      <c r="J25" s="20"/>
      <c r="K25" s="20"/>
      <c r="L25" s="21">
        <f t="shared" si="0"/>
        <v>349257</v>
      </c>
    </row>
    <row r="26" spans="1:12" x14ac:dyDescent="0.2">
      <c r="A26" s="15">
        <v>250</v>
      </c>
      <c r="B26" s="19" t="s">
        <v>27</v>
      </c>
      <c r="C26" s="74">
        <v>339158</v>
      </c>
      <c r="D26" s="28"/>
      <c r="E26" s="28"/>
      <c r="F26" s="28"/>
      <c r="G26" s="28"/>
      <c r="H26" s="28"/>
      <c r="I26" s="28"/>
      <c r="J26" s="20"/>
      <c r="K26" s="20"/>
      <c r="L26" s="21">
        <f t="shared" si="0"/>
        <v>339158</v>
      </c>
    </row>
    <row r="27" spans="1:12" x14ac:dyDescent="0.2">
      <c r="A27" s="15">
        <v>260</v>
      </c>
      <c r="B27" s="19" t="s">
        <v>28</v>
      </c>
      <c r="C27" s="74">
        <v>550211</v>
      </c>
      <c r="D27" s="28"/>
      <c r="E27" s="28"/>
      <c r="F27" s="28"/>
      <c r="G27" s="28"/>
      <c r="H27" s="28"/>
      <c r="I27" s="28"/>
      <c r="J27" s="20"/>
      <c r="K27" s="20"/>
      <c r="L27" s="21">
        <f t="shared" si="0"/>
        <v>550211</v>
      </c>
    </row>
    <row r="28" spans="1:12" x14ac:dyDescent="0.2">
      <c r="A28" s="15">
        <v>270</v>
      </c>
      <c r="B28" s="19" t="s">
        <v>29</v>
      </c>
      <c r="C28" s="74">
        <v>511708</v>
      </c>
      <c r="D28" s="28"/>
      <c r="E28" s="28"/>
      <c r="F28" s="28"/>
      <c r="G28" s="28"/>
      <c r="H28" s="28"/>
      <c r="I28" s="28"/>
      <c r="J28" s="20">
        <v>32000</v>
      </c>
      <c r="K28" s="20"/>
      <c r="L28" s="21">
        <f t="shared" si="0"/>
        <v>543708</v>
      </c>
    </row>
    <row r="29" spans="1:12" x14ac:dyDescent="0.2">
      <c r="A29" s="15">
        <v>280</v>
      </c>
      <c r="B29" s="19" t="s">
        <v>30</v>
      </c>
      <c r="C29" s="74">
        <v>244865</v>
      </c>
      <c r="D29" s="28"/>
      <c r="E29" s="28"/>
      <c r="F29" s="28"/>
      <c r="G29" s="28"/>
      <c r="H29" s="28"/>
      <c r="I29" s="28"/>
      <c r="J29" s="20"/>
      <c r="K29" s="20"/>
      <c r="L29" s="21">
        <f t="shared" si="0"/>
        <v>244865</v>
      </c>
    </row>
    <row r="30" spans="1:12" x14ac:dyDescent="0.2">
      <c r="A30" s="15">
        <v>293</v>
      </c>
      <c r="B30" s="19" t="s">
        <v>31</v>
      </c>
      <c r="C30" s="74">
        <v>229338</v>
      </c>
      <c r="D30" s="28"/>
      <c r="E30" s="28"/>
      <c r="F30" s="28"/>
      <c r="G30" s="28"/>
      <c r="H30" s="28"/>
      <c r="I30" s="28"/>
      <c r="J30" s="20"/>
      <c r="K30" s="20"/>
      <c r="L30" s="21">
        <f t="shared" si="0"/>
        <v>229338</v>
      </c>
    </row>
    <row r="31" spans="1:12" x14ac:dyDescent="0.2">
      <c r="A31" s="7" t="s">
        <v>32</v>
      </c>
      <c r="B31" s="19"/>
      <c r="C31" s="74"/>
      <c r="D31" s="28"/>
      <c r="E31" s="28"/>
      <c r="F31" s="28"/>
      <c r="G31" s="28"/>
      <c r="H31" s="28"/>
      <c r="I31" s="28"/>
      <c r="J31" s="20"/>
      <c r="K31" s="20"/>
      <c r="L31" s="21">
        <f t="shared" si="0"/>
        <v>0</v>
      </c>
    </row>
    <row r="32" spans="1:12" x14ac:dyDescent="0.2">
      <c r="A32" s="15">
        <v>300</v>
      </c>
      <c r="B32" s="19" t="s">
        <v>32</v>
      </c>
      <c r="C32" s="74">
        <v>144105</v>
      </c>
      <c r="D32" s="28"/>
      <c r="E32" s="28"/>
      <c r="F32" s="28"/>
      <c r="G32" s="28"/>
      <c r="H32" s="28"/>
      <c r="I32" s="28"/>
      <c r="J32" s="20"/>
      <c r="K32" s="20"/>
      <c r="L32" s="21">
        <f t="shared" si="0"/>
        <v>144105</v>
      </c>
    </row>
    <row r="33" spans="1:12" x14ac:dyDescent="0.2">
      <c r="A33" s="7" t="s">
        <v>33</v>
      </c>
      <c r="B33" s="19"/>
      <c r="C33" s="74"/>
      <c r="D33" s="28"/>
      <c r="E33" s="28"/>
      <c r="F33" s="28"/>
      <c r="G33" s="28"/>
      <c r="H33" s="28"/>
      <c r="I33" s="28"/>
      <c r="J33" s="20"/>
      <c r="K33" s="20"/>
      <c r="L33" s="21">
        <f t="shared" si="0"/>
        <v>0</v>
      </c>
    </row>
    <row r="34" spans="1:12" x14ac:dyDescent="0.2">
      <c r="A34" s="15">
        <v>400</v>
      </c>
      <c r="B34" s="19" t="s">
        <v>34</v>
      </c>
      <c r="C34" s="74">
        <v>562</v>
      </c>
      <c r="D34" s="28"/>
      <c r="E34" s="28"/>
      <c r="F34" s="28"/>
      <c r="G34" s="28"/>
      <c r="H34" s="28"/>
      <c r="I34" s="28"/>
      <c r="J34" s="20"/>
      <c r="K34" s="20"/>
      <c r="L34" s="21">
        <f t="shared" si="0"/>
        <v>562</v>
      </c>
    </row>
    <row r="35" spans="1:12" x14ac:dyDescent="0.2">
      <c r="A35" s="7" t="s">
        <v>35</v>
      </c>
      <c r="B35" s="19"/>
      <c r="C35" s="74"/>
      <c r="D35" s="28"/>
      <c r="E35" s="28"/>
      <c r="F35" s="28"/>
      <c r="G35" s="28"/>
      <c r="H35" s="28"/>
      <c r="I35" s="28"/>
      <c r="J35" s="20"/>
      <c r="K35" s="20"/>
      <c r="L35" s="21">
        <f t="shared" si="0"/>
        <v>0</v>
      </c>
    </row>
    <row r="36" spans="1:12" x14ac:dyDescent="0.2">
      <c r="A36" s="15">
        <v>510</v>
      </c>
      <c r="B36" s="19" t="s">
        <v>36</v>
      </c>
      <c r="C36" s="74">
        <v>56244</v>
      </c>
      <c r="D36" s="28"/>
      <c r="E36" s="28"/>
      <c r="F36" s="28"/>
      <c r="G36" s="28"/>
      <c r="H36" s="28"/>
      <c r="I36" s="28"/>
      <c r="J36" s="20"/>
      <c r="K36" s="20"/>
      <c r="L36" s="21">
        <f t="shared" si="0"/>
        <v>56244</v>
      </c>
    </row>
    <row r="37" spans="1:12" x14ac:dyDescent="0.2">
      <c r="A37" s="15">
        <v>611</v>
      </c>
      <c r="B37" s="19" t="s">
        <v>37</v>
      </c>
      <c r="C37" s="74"/>
      <c r="D37" s="28"/>
      <c r="E37" s="28"/>
      <c r="F37" s="28"/>
      <c r="G37" s="28"/>
      <c r="H37" s="28"/>
      <c r="I37" s="28"/>
      <c r="J37" s="20"/>
      <c r="K37" s="20"/>
      <c r="L37" s="21">
        <f t="shared" si="0"/>
        <v>0</v>
      </c>
    </row>
    <row r="38" spans="1:12" x14ac:dyDescent="0.2">
      <c r="A38" s="15">
        <v>621</v>
      </c>
      <c r="B38" s="19" t="s">
        <v>38</v>
      </c>
      <c r="C38" s="74"/>
      <c r="D38" s="28"/>
      <c r="E38" s="28"/>
      <c r="F38" s="28"/>
      <c r="G38" s="28"/>
      <c r="H38" s="28"/>
      <c r="I38" s="28"/>
      <c r="J38" s="20"/>
      <c r="K38" s="20"/>
      <c r="L38" s="21"/>
    </row>
    <row r="39" spans="1:12" x14ac:dyDescent="0.2">
      <c r="A39" s="22"/>
      <c r="B39" s="23" t="s">
        <v>39</v>
      </c>
      <c r="C39" s="74">
        <f>SUM(C19:C38)</f>
        <v>9814876</v>
      </c>
      <c r="D39" s="28"/>
      <c r="E39" s="28"/>
      <c r="F39" s="28"/>
      <c r="G39" s="28"/>
      <c r="H39" s="28"/>
      <c r="I39" s="28"/>
      <c r="J39" s="20">
        <f>SUM(J19:J38)</f>
        <v>285645</v>
      </c>
      <c r="K39" s="20">
        <f>SUM(K19:K38)</f>
        <v>-316566</v>
      </c>
      <c r="L39" s="21">
        <f>SUM(C39+J39) +K39</f>
        <v>9783955</v>
      </c>
    </row>
    <row r="40" spans="1:12" x14ac:dyDescent="0.2">
      <c r="A40" s="22"/>
      <c r="B40" s="23"/>
      <c r="C40" s="74"/>
      <c r="D40" s="29"/>
      <c r="E40" s="20"/>
      <c r="F40" s="20"/>
      <c r="G40" s="20"/>
      <c r="H40" s="20"/>
      <c r="I40" s="30"/>
      <c r="J40" s="20"/>
      <c r="K40" s="20"/>
      <c r="L40" s="21"/>
    </row>
    <row r="41" spans="1:12" ht="13.5" thickBot="1" x14ac:dyDescent="0.25">
      <c r="A41" s="31"/>
      <c r="B41" s="32"/>
      <c r="C41" s="76"/>
      <c r="D41" s="28"/>
      <c r="E41" s="28"/>
      <c r="F41" s="28"/>
      <c r="G41" s="28"/>
      <c r="H41" s="28"/>
      <c r="I41" s="28"/>
      <c r="J41" s="33"/>
      <c r="K41" s="33"/>
      <c r="L41" s="34"/>
    </row>
    <row r="42" spans="1:12" x14ac:dyDescent="0.2">
      <c r="A42" s="35"/>
      <c r="B42" s="36"/>
      <c r="C42" s="80"/>
      <c r="D42" s="38"/>
      <c r="E42" s="38"/>
      <c r="F42" s="38"/>
      <c r="G42" s="38"/>
      <c r="H42" s="38"/>
      <c r="I42" s="38"/>
      <c r="J42" s="39"/>
      <c r="K42" s="37"/>
      <c r="L42" s="40"/>
    </row>
    <row r="43" spans="1:12" x14ac:dyDescent="0.2">
      <c r="A43" s="41"/>
      <c r="B43" s="42"/>
      <c r="C43" s="71" t="s">
        <v>2</v>
      </c>
      <c r="D43" s="5"/>
      <c r="E43" s="5"/>
      <c r="F43" s="5"/>
      <c r="G43" s="5"/>
      <c r="H43" s="5"/>
      <c r="I43" s="5"/>
      <c r="J43" s="43"/>
      <c r="K43" s="9"/>
      <c r="L43" s="12" t="s">
        <v>51</v>
      </c>
    </row>
    <row r="44" spans="1:12" x14ac:dyDescent="0.2">
      <c r="A44" s="41"/>
      <c r="B44" s="42" t="s">
        <v>40</v>
      </c>
      <c r="C44" s="71" t="s">
        <v>4</v>
      </c>
      <c r="D44" s="5"/>
      <c r="E44" s="5"/>
      <c r="F44" s="5"/>
      <c r="G44" s="5"/>
      <c r="H44" s="5"/>
      <c r="I44" s="5"/>
      <c r="J44" s="9"/>
      <c r="K44" s="9"/>
      <c r="L44" s="12" t="s">
        <v>1</v>
      </c>
    </row>
    <row r="45" spans="1:12" ht="13.5" thickBot="1" x14ac:dyDescent="0.25">
      <c r="A45" s="44"/>
      <c r="B45" s="45"/>
      <c r="C45" s="72" t="s">
        <v>45</v>
      </c>
      <c r="D45" s="5"/>
      <c r="E45" s="5"/>
      <c r="F45" s="5"/>
      <c r="G45" s="5"/>
      <c r="H45" s="5"/>
      <c r="I45" s="5"/>
      <c r="J45" s="13"/>
      <c r="K45" s="46"/>
      <c r="L45" s="14" t="s">
        <v>45</v>
      </c>
    </row>
    <row r="46" spans="1:12" x14ac:dyDescent="0.2">
      <c r="A46" s="47" t="s">
        <v>41</v>
      </c>
      <c r="B46" s="48"/>
      <c r="C46" s="77"/>
      <c r="D46" s="20"/>
      <c r="E46" s="20"/>
      <c r="F46" s="20"/>
      <c r="G46" s="20"/>
      <c r="H46" s="20"/>
      <c r="I46" s="20"/>
      <c r="J46" s="49"/>
      <c r="K46" s="20"/>
      <c r="L46" s="27"/>
    </row>
    <row r="47" spans="1:12" x14ac:dyDescent="0.2">
      <c r="A47" s="50" t="s">
        <v>42</v>
      </c>
      <c r="B47" s="51"/>
      <c r="C47" s="78">
        <f>SUM(C15-C39)</f>
        <v>270710</v>
      </c>
      <c r="D47" s="20"/>
      <c r="E47" s="20"/>
      <c r="F47" s="20"/>
      <c r="G47" s="20"/>
      <c r="H47" s="20"/>
      <c r="I47" s="20"/>
      <c r="J47" s="52"/>
      <c r="K47" s="52"/>
      <c r="L47" s="53">
        <f>SUM(L15-L39)</f>
        <v>-599991</v>
      </c>
    </row>
    <row r="48" spans="1:12" x14ac:dyDescent="0.2">
      <c r="A48" s="54"/>
      <c r="B48" s="55"/>
      <c r="C48" s="74"/>
      <c r="D48" s="20"/>
      <c r="E48" s="20"/>
      <c r="F48" s="20"/>
      <c r="G48" s="20"/>
      <c r="H48" s="20"/>
      <c r="I48" s="20"/>
      <c r="J48" s="20"/>
      <c r="K48" s="20"/>
      <c r="L48" s="18"/>
    </row>
    <row r="49" spans="1:14" x14ac:dyDescent="0.2">
      <c r="A49" s="56"/>
      <c r="B49" s="51"/>
      <c r="C49" s="74"/>
      <c r="D49" s="20"/>
      <c r="E49" s="20"/>
      <c r="F49" s="20"/>
      <c r="G49" s="20"/>
      <c r="H49" s="20"/>
      <c r="I49" s="20"/>
      <c r="J49" s="20"/>
      <c r="K49" s="20"/>
      <c r="L49" s="18"/>
    </row>
    <row r="50" spans="1:14" x14ac:dyDescent="0.2">
      <c r="A50" s="54"/>
      <c r="B50" s="55"/>
      <c r="C50" s="74"/>
      <c r="D50" s="20"/>
      <c r="E50" s="20"/>
      <c r="F50" s="20"/>
      <c r="G50" s="20"/>
      <c r="H50" s="20"/>
      <c r="I50" s="20"/>
      <c r="J50" s="20"/>
      <c r="K50" s="20"/>
      <c r="L50" s="18"/>
    </row>
    <row r="51" spans="1:14" x14ac:dyDescent="0.2">
      <c r="A51" s="54" t="s">
        <v>85</v>
      </c>
      <c r="B51" s="55"/>
      <c r="C51" s="78">
        <v>1026904</v>
      </c>
      <c r="D51" s="20"/>
      <c r="E51" s="20"/>
      <c r="F51" s="20"/>
      <c r="G51" s="20"/>
      <c r="H51" s="20"/>
      <c r="I51" s="20"/>
      <c r="J51" s="52"/>
      <c r="K51" s="52"/>
      <c r="L51" s="21">
        <f>C52</f>
        <v>1297614</v>
      </c>
      <c r="M51" s="68" t="s">
        <v>50</v>
      </c>
      <c r="N51" s="68"/>
    </row>
    <row r="52" spans="1:14" x14ac:dyDescent="0.2">
      <c r="A52" s="57" t="s">
        <v>61</v>
      </c>
      <c r="B52" s="58"/>
      <c r="C52" s="78">
        <f>SUM(C51+C47)</f>
        <v>1297614</v>
      </c>
      <c r="D52" s="20"/>
      <c r="E52" s="20"/>
      <c r="F52" s="20"/>
      <c r="G52" s="20"/>
      <c r="H52" s="20"/>
      <c r="I52" s="20"/>
      <c r="J52" s="52"/>
      <c r="K52" s="52"/>
      <c r="L52" s="59">
        <f>SUM(L51+L47)</f>
        <v>697623</v>
      </c>
      <c r="M52" s="68" t="s">
        <v>86</v>
      </c>
      <c r="N52" s="68"/>
    </row>
    <row r="53" spans="1:14" ht="13.5" thickBot="1" x14ac:dyDescent="0.25">
      <c r="A53" s="60" t="s">
        <v>44</v>
      </c>
      <c r="B53" s="61"/>
      <c r="C53" s="79">
        <f>SUM(C52/C39)</f>
        <v>0.13220890411656755</v>
      </c>
      <c r="D53" s="33"/>
      <c r="E53" s="33"/>
      <c r="F53" s="33"/>
      <c r="G53" s="33"/>
      <c r="H53" s="33"/>
      <c r="I53" s="33"/>
      <c r="J53" s="62"/>
      <c r="K53" s="62"/>
      <c r="L53" s="63">
        <f>SUM(L52/L39)</f>
        <v>7.1302760488984263E-2</v>
      </c>
    </row>
    <row r="54" spans="1:14" x14ac:dyDescent="0.2">
      <c r="A54" s="64"/>
      <c r="B54" s="65"/>
    </row>
    <row r="55" spans="1:14" s="64" customFormat="1" x14ac:dyDescent="0.2">
      <c r="B55" s="65"/>
      <c r="D55" s="1"/>
      <c r="E55" s="1"/>
      <c r="F55" s="1"/>
      <c r="G55" s="1"/>
      <c r="H55" s="1"/>
      <c r="I55" s="1"/>
      <c r="J55" s="1"/>
      <c r="K55" s="1"/>
    </row>
    <row r="56" spans="1:14" s="64" customFormat="1" x14ac:dyDescent="0.2">
      <c r="B56" s="65"/>
      <c r="D56" s="1"/>
      <c r="E56" s="1"/>
      <c r="F56" s="1"/>
      <c r="G56" s="1"/>
      <c r="H56" s="1"/>
      <c r="I56" s="1"/>
      <c r="J56" s="1"/>
      <c r="K56" s="1"/>
    </row>
    <row r="57" spans="1:14" s="64" customFormat="1" x14ac:dyDescent="0.2">
      <c r="B57" s="65"/>
      <c r="D57" s="1"/>
      <c r="E57" s="1"/>
      <c r="F57" s="1"/>
      <c r="G57" s="1"/>
      <c r="H57" s="1"/>
      <c r="I57" s="1"/>
      <c r="J57" s="1"/>
      <c r="K57" s="1"/>
    </row>
    <row r="58" spans="1:14" s="64" customFormat="1" x14ac:dyDescent="0.2">
      <c r="B58" s="65"/>
      <c r="D58" s="1"/>
      <c r="E58" s="1"/>
      <c r="F58" s="1"/>
      <c r="G58" s="1"/>
      <c r="H58" s="1"/>
      <c r="I58" s="1"/>
      <c r="J58" s="1"/>
      <c r="K58" s="1"/>
    </row>
    <row r="59" spans="1:14" s="64" customFormat="1" x14ac:dyDescent="0.2">
      <c r="B59" s="65"/>
      <c r="D59" s="1"/>
      <c r="E59" s="1"/>
      <c r="F59" s="1"/>
      <c r="G59" s="1"/>
      <c r="H59" s="1"/>
      <c r="I59" s="1"/>
      <c r="J59" s="1"/>
      <c r="K59" s="1"/>
    </row>
    <row r="60" spans="1:14" s="64" customFormat="1" x14ac:dyDescent="0.2">
      <c r="B60" s="65"/>
      <c r="D60" s="1"/>
      <c r="E60" s="1"/>
      <c r="F60" s="1"/>
      <c r="G60" s="1"/>
      <c r="H60" s="1"/>
      <c r="I60" s="1"/>
      <c r="J60" s="1"/>
      <c r="K60" s="1"/>
    </row>
    <row r="61" spans="1:14" s="64" customFormat="1" x14ac:dyDescent="0.2">
      <c r="A61" s="66"/>
      <c r="B61" s="67"/>
      <c r="D61" s="1"/>
      <c r="E61" s="1"/>
      <c r="F61" s="1"/>
      <c r="G61" s="1"/>
      <c r="H61" s="1"/>
      <c r="I61" s="1"/>
      <c r="J61" s="1"/>
      <c r="K61" s="1"/>
    </row>
    <row r="64" spans="1:14" s="64" customFormat="1" x14ac:dyDescent="0.2">
      <c r="A64" s="68"/>
      <c r="B64" s="69"/>
      <c r="D64" s="1"/>
      <c r="E64" s="1"/>
      <c r="F64" s="1"/>
      <c r="G64" s="1"/>
      <c r="H64" s="1"/>
      <c r="I64" s="1"/>
      <c r="J64" s="1"/>
      <c r="K64" s="1"/>
    </row>
    <row r="65" spans="1:11" s="64" customFormat="1" x14ac:dyDescent="0.2">
      <c r="A65" s="68"/>
      <c r="B65" s="69"/>
      <c r="D65" s="1"/>
      <c r="E65" s="1"/>
      <c r="F65" s="1"/>
      <c r="G65" s="1"/>
      <c r="H65" s="1"/>
      <c r="I65" s="1"/>
      <c r="J65" s="1"/>
      <c r="K65" s="1"/>
    </row>
    <row r="66" spans="1:11" s="64" customFormat="1" x14ac:dyDescent="0.2">
      <c r="A66" s="68"/>
      <c r="B66" s="69"/>
      <c r="D66" s="1"/>
      <c r="E66" s="1"/>
      <c r="F66" s="1"/>
      <c r="G66" s="1"/>
      <c r="H66" s="1"/>
      <c r="I66" s="1"/>
      <c r="J66" s="1"/>
      <c r="K66" s="1"/>
    </row>
    <row r="67" spans="1:11" s="64" customFormat="1" x14ac:dyDescent="0.2">
      <c r="A67" s="68"/>
      <c r="B67" s="69"/>
      <c r="D67" s="1"/>
      <c r="E67" s="1"/>
      <c r="F67" s="1"/>
      <c r="G67" s="1"/>
      <c r="H67" s="1"/>
      <c r="I67" s="1"/>
      <c r="J67" s="1"/>
      <c r="K67" s="1"/>
    </row>
    <row r="72" spans="1:11" s="67" customFormat="1" ht="12" x14ac:dyDescent="0.2">
      <c r="A72" s="68"/>
      <c r="C72" s="64"/>
    </row>
    <row r="73" spans="1:11" s="67" customFormat="1" ht="12" x14ac:dyDescent="0.2">
      <c r="A73" s="68"/>
      <c r="C73" s="64"/>
    </row>
    <row r="74" spans="1:11" s="67" customFormat="1" ht="12" x14ac:dyDescent="0.2">
      <c r="A74" s="68"/>
      <c r="C74" s="64"/>
    </row>
    <row r="75" spans="1:11" s="67" customFormat="1" ht="12" x14ac:dyDescent="0.2">
      <c r="A75" s="68"/>
      <c r="C75" s="64"/>
    </row>
    <row r="76" spans="1:11" s="67" customFormat="1" ht="12" x14ac:dyDescent="0.2">
      <c r="A76" s="68"/>
      <c r="C76" s="64"/>
    </row>
    <row r="77" spans="1:11" s="67" customFormat="1" ht="12" x14ac:dyDescent="0.2">
      <c r="A77" s="68"/>
      <c r="C77" s="64"/>
    </row>
    <row r="78" spans="1:11" s="67" customFormat="1" ht="12" x14ac:dyDescent="0.2">
      <c r="A78" s="68"/>
      <c r="C78" s="64"/>
    </row>
    <row r="79" spans="1:11" s="67" customFormat="1" ht="12" x14ac:dyDescent="0.2">
      <c r="A79" s="68"/>
      <c r="C79" s="64"/>
    </row>
    <row r="80" spans="1:11" s="67" customFormat="1" ht="12" x14ac:dyDescent="0.2">
      <c r="A80" s="68"/>
      <c r="C80" s="64"/>
    </row>
    <row r="81" spans="1:3" s="67" customFormat="1" ht="12" x14ac:dyDescent="0.2">
      <c r="A81" s="68"/>
      <c r="C81" s="64"/>
    </row>
    <row r="83" spans="1:3" s="67" customFormat="1" ht="12" x14ac:dyDescent="0.2">
      <c r="A83" s="68"/>
      <c r="C83" s="64"/>
    </row>
    <row r="84" spans="1:3" s="67" customFormat="1" ht="12" x14ac:dyDescent="0.2">
      <c r="A84" s="68"/>
      <c r="C84" s="64"/>
    </row>
    <row r="86" spans="1:3" s="67" customFormat="1" ht="12" x14ac:dyDescent="0.2">
      <c r="A86" s="68"/>
      <c r="C86" s="64"/>
    </row>
    <row r="87" spans="1:3" s="67" customFormat="1" ht="12" x14ac:dyDescent="0.2">
      <c r="A87" s="68"/>
      <c r="C87" s="64"/>
    </row>
    <row r="88" spans="1:3" s="67" customFormat="1" ht="12" x14ac:dyDescent="0.2">
      <c r="A88" s="68"/>
      <c r="C88" s="64"/>
    </row>
    <row r="126" spans="1:3" x14ac:dyDescent="0.2">
      <c r="A126" s="1"/>
      <c r="B126" s="1"/>
      <c r="C126" s="1"/>
    </row>
    <row r="127" spans="1:3" x14ac:dyDescent="0.2">
      <c r="A127" s="1"/>
      <c r="B127" s="1"/>
      <c r="C127" s="1"/>
    </row>
    <row r="128" spans="1:3" x14ac:dyDescent="0.2">
      <c r="A128" s="1"/>
      <c r="B128" s="1"/>
      <c r="C128" s="1"/>
    </row>
    <row r="129" spans="1:3" x14ac:dyDescent="0.2">
      <c r="A129" s="1"/>
      <c r="B129" s="1"/>
      <c r="C129" s="1"/>
    </row>
    <row r="130" spans="1:3" x14ac:dyDescent="0.2">
      <c r="A130" s="1"/>
      <c r="B130" s="1"/>
      <c r="C130" s="1"/>
    </row>
    <row r="131" spans="1:3" x14ac:dyDescent="0.2">
      <c r="A131" s="1"/>
      <c r="B131" s="1"/>
      <c r="C131" s="1"/>
    </row>
    <row r="132" spans="1:3" x14ac:dyDescent="0.2">
      <c r="A132" s="1"/>
      <c r="B132" s="1"/>
      <c r="C132" s="1"/>
    </row>
    <row r="133" spans="1:3" x14ac:dyDescent="0.2">
      <c r="A133" s="1"/>
      <c r="B133" s="1"/>
      <c r="C133" s="1"/>
    </row>
    <row r="134" spans="1:3" x14ac:dyDescent="0.2">
      <c r="A134" s="1"/>
      <c r="B134" s="1"/>
      <c r="C134" s="1"/>
    </row>
    <row r="135" spans="1:3" x14ac:dyDescent="0.2">
      <c r="A135" s="1"/>
      <c r="B135" s="1"/>
      <c r="C135" s="1"/>
    </row>
    <row r="136" spans="1:3" x14ac:dyDescent="0.2">
      <c r="A136" s="1"/>
      <c r="B136" s="1"/>
      <c r="C136" s="1"/>
    </row>
    <row r="137" spans="1:3" x14ac:dyDescent="0.2">
      <c r="A137" s="1"/>
      <c r="B137" s="1"/>
      <c r="C137" s="1"/>
    </row>
    <row r="138" spans="1:3" x14ac:dyDescent="0.2">
      <c r="A138" s="1"/>
      <c r="B138" s="1"/>
      <c r="C138" s="1"/>
    </row>
    <row r="139" spans="1:3" x14ac:dyDescent="0.2">
      <c r="A139" s="1"/>
      <c r="B139" s="1"/>
      <c r="C139" s="1"/>
    </row>
    <row r="140" spans="1:3" x14ac:dyDescent="0.2">
      <c r="A140" s="1"/>
      <c r="B140" s="1"/>
      <c r="C140" s="1"/>
    </row>
    <row r="141" spans="1:3" x14ac:dyDescent="0.2">
      <c r="A141" s="1"/>
      <c r="B141" s="1"/>
      <c r="C141" s="1"/>
    </row>
    <row r="142" spans="1:3" x14ac:dyDescent="0.2">
      <c r="A142" s="1"/>
      <c r="B142" s="1"/>
      <c r="C142" s="1"/>
    </row>
    <row r="143" spans="1:3" x14ac:dyDescent="0.2">
      <c r="A143" s="1"/>
      <c r="B143" s="1"/>
      <c r="C143" s="1"/>
    </row>
    <row r="144" spans="1:3" x14ac:dyDescent="0.2">
      <c r="A144" s="1"/>
      <c r="B144" s="1"/>
      <c r="C144" s="1"/>
    </row>
    <row r="145" spans="1:3" x14ac:dyDescent="0.2">
      <c r="A145" s="1"/>
      <c r="B145" s="1"/>
      <c r="C145" s="1"/>
    </row>
    <row r="146" spans="1:3" x14ac:dyDescent="0.2">
      <c r="A146" s="1"/>
      <c r="B146" s="1"/>
      <c r="C146" s="1"/>
    </row>
    <row r="147" spans="1:3" x14ac:dyDescent="0.2">
      <c r="A147" s="1"/>
      <c r="B147" s="1"/>
      <c r="C147" s="1"/>
    </row>
    <row r="148" spans="1:3" x14ac:dyDescent="0.2">
      <c r="A148" s="1"/>
      <c r="B148" s="1"/>
      <c r="C148" s="1"/>
    </row>
    <row r="149" spans="1:3" x14ac:dyDescent="0.2">
      <c r="A149" s="1"/>
      <c r="B149" s="1"/>
      <c r="C149" s="1"/>
    </row>
    <row r="150" spans="1:3" x14ac:dyDescent="0.2">
      <c r="A150" s="1"/>
      <c r="B150" s="1"/>
      <c r="C150" s="1"/>
    </row>
    <row r="151" spans="1:3" x14ac:dyDescent="0.2">
      <c r="A151" s="1"/>
      <c r="B151" s="1"/>
      <c r="C151" s="1"/>
    </row>
    <row r="152" spans="1:3" x14ac:dyDescent="0.2">
      <c r="A152" s="1"/>
      <c r="B152" s="1"/>
      <c r="C152" s="1"/>
    </row>
    <row r="153" spans="1:3" x14ac:dyDescent="0.2">
      <c r="A153" s="1"/>
      <c r="B153" s="1"/>
      <c r="C153" s="1"/>
    </row>
    <row r="154" spans="1:3" x14ac:dyDescent="0.2">
      <c r="A154" s="1"/>
      <c r="B154" s="1"/>
      <c r="C154" s="1"/>
    </row>
    <row r="155" spans="1:3" x14ac:dyDescent="0.2">
      <c r="A155" s="1"/>
      <c r="B155" s="1"/>
      <c r="C155" s="1"/>
    </row>
    <row r="156" spans="1:3" x14ac:dyDescent="0.2">
      <c r="A156" s="1"/>
      <c r="B156" s="1"/>
      <c r="C156" s="1"/>
    </row>
    <row r="157" spans="1:3" x14ac:dyDescent="0.2">
      <c r="A157" s="1"/>
      <c r="B157" s="1"/>
      <c r="C157" s="1"/>
    </row>
    <row r="158" spans="1:3" x14ac:dyDescent="0.2">
      <c r="A158" s="1"/>
      <c r="B158" s="1"/>
      <c r="C158" s="1"/>
    </row>
  </sheetData>
  <mergeCells count="2">
    <mergeCell ref="A1:L2"/>
    <mergeCell ref="A3:L3"/>
  </mergeCells>
  <pageMargins left="0.25" right="0.25" top="0.75" bottom="0.75" header="0.3" footer="0.3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8"/>
  <sheetViews>
    <sheetView topLeftCell="A32" zoomScale="150" zoomScaleNormal="150" workbookViewId="0">
      <selection activeCell="J4" sqref="J4:J53"/>
    </sheetView>
  </sheetViews>
  <sheetFormatPr defaultColWidth="8.85546875" defaultRowHeight="12.75" x14ac:dyDescent="0.2"/>
  <cols>
    <col min="1" max="1" width="17.5703125" style="68" customWidth="1"/>
    <col min="2" max="2" width="35.28515625" style="67" customWidth="1"/>
    <col min="3" max="3" width="17.28515625" style="64" customWidth="1"/>
    <col min="4" max="9" width="8.85546875" style="1" hidden="1" customWidth="1"/>
    <col min="10" max="10" width="20.85546875" style="1" customWidth="1"/>
    <col min="11" max="11" width="16.5703125" style="1" customWidth="1"/>
    <col min="12" max="16384" width="8.85546875" style="1"/>
  </cols>
  <sheetData>
    <row r="1" spans="1:12" ht="15" customHeight="1" x14ac:dyDescent="0.2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10"/>
    </row>
    <row r="2" spans="1:12" ht="13.9" customHeight="1" x14ac:dyDescent="0.2">
      <c r="A2" s="111"/>
      <c r="B2" s="112"/>
      <c r="C2" s="112"/>
      <c r="D2" s="112"/>
      <c r="E2" s="112"/>
      <c r="F2" s="112"/>
      <c r="G2" s="112"/>
      <c r="H2" s="112"/>
      <c r="I2" s="112"/>
      <c r="J2" s="113"/>
    </row>
    <row r="3" spans="1:12" ht="15.75" customHeight="1" thickBot="1" x14ac:dyDescent="0.25">
      <c r="A3" s="114" t="s">
        <v>92</v>
      </c>
      <c r="B3" s="115"/>
      <c r="C3" s="115"/>
      <c r="D3" s="115"/>
      <c r="E3" s="115"/>
      <c r="F3" s="115"/>
      <c r="G3" s="115"/>
      <c r="H3" s="115"/>
      <c r="I3" s="115"/>
      <c r="J3" s="116"/>
    </row>
    <row r="4" spans="1:12" x14ac:dyDescent="0.2">
      <c r="A4" s="2"/>
      <c r="B4" s="3"/>
      <c r="C4" s="70"/>
      <c r="D4" s="5"/>
      <c r="E4" s="5"/>
      <c r="F4" s="5"/>
      <c r="G4" s="5"/>
      <c r="H4" s="5"/>
      <c r="I4" s="5"/>
      <c r="J4" s="6"/>
    </row>
    <row r="5" spans="1:12" x14ac:dyDescent="0.2">
      <c r="A5" s="7"/>
      <c r="B5" s="8"/>
      <c r="C5" s="71" t="s">
        <v>51</v>
      </c>
      <c r="D5" s="5"/>
      <c r="E5" s="5"/>
      <c r="F5" s="5"/>
      <c r="G5" s="5"/>
      <c r="H5" s="5"/>
      <c r="I5" s="5"/>
      <c r="J5" s="10" t="s">
        <v>84</v>
      </c>
      <c r="K5" s="99" t="s">
        <v>55</v>
      </c>
      <c r="L5" s="100"/>
    </row>
    <row r="6" spans="1:12" x14ac:dyDescent="0.2">
      <c r="A6" s="7" t="s">
        <v>3</v>
      </c>
      <c r="B6" s="11"/>
      <c r="C6" s="71" t="s">
        <v>54</v>
      </c>
      <c r="D6" s="5"/>
      <c r="E6" s="5"/>
      <c r="F6" s="5"/>
      <c r="G6" s="5"/>
      <c r="H6" s="5"/>
      <c r="I6" s="5"/>
      <c r="J6" s="12" t="s">
        <v>54</v>
      </c>
      <c r="K6" s="99" t="s">
        <v>93</v>
      </c>
      <c r="L6" s="100"/>
    </row>
    <row r="7" spans="1:12" x14ac:dyDescent="0.2">
      <c r="A7" s="7" t="s">
        <v>5</v>
      </c>
      <c r="B7" s="11" t="s">
        <v>6</v>
      </c>
      <c r="C7" s="97" t="s">
        <v>62</v>
      </c>
      <c r="D7" s="5"/>
      <c r="E7" s="5"/>
      <c r="F7" s="5"/>
      <c r="G7" s="5"/>
      <c r="H7" s="5"/>
      <c r="I7" s="5"/>
      <c r="J7" s="14">
        <v>44214</v>
      </c>
      <c r="K7" s="101" t="s">
        <v>94</v>
      </c>
    </row>
    <row r="8" spans="1:12" x14ac:dyDescent="0.2">
      <c r="A8" s="15"/>
      <c r="B8" s="8" t="s">
        <v>9</v>
      </c>
      <c r="C8" s="73"/>
      <c r="D8" s="17"/>
      <c r="E8" s="17"/>
      <c r="F8" s="17"/>
      <c r="G8" s="17"/>
      <c r="H8" s="17"/>
      <c r="I8" s="17"/>
      <c r="J8" s="18"/>
    </row>
    <row r="9" spans="1:12" x14ac:dyDescent="0.2">
      <c r="A9" s="15">
        <v>100</v>
      </c>
      <c r="B9" s="19" t="s">
        <v>10</v>
      </c>
      <c r="C9" s="74">
        <v>1149415</v>
      </c>
      <c r="D9" s="17"/>
      <c r="E9" s="17"/>
      <c r="F9" s="17"/>
      <c r="G9" s="17"/>
      <c r="H9" s="17"/>
      <c r="I9" s="17"/>
      <c r="J9" s="21">
        <v>1206425</v>
      </c>
      <c r="K9" s="98">
        <f t="shared" ref="K9:K14" si="0">J9-C9</f>
        <v>57010</v>
      </c>
      <c r="L9" s="1" t="s">
        <v>96</v>
      </c>
    </row>
    <row r="10" spans="1:12" x14ac:dyDescent="0.2">
      <c r="A10" s="15">
        <v>200</v>
      </c>
      <c r="B10" s="19" t="s">
        <v>11</v>
      </c>
      <c r="C10" s="74"/>
      <c r="D10" s="17"/>
      <c r="E10" s="17"/>
      <c r="F10" s="17"/>
      <c r="G10" s="17"/>
      <c r="H10" s="17"/>
      <c r="I10" s="17"/>
      <c r="J10" s="21"/>
      <c r="K10" s="98">
        <f t="shared" si="0"/>
        <v>0</v>
      </c>
    </row>
    <row r="11" spans="1:12" x14ac:dyDescent="0.2">
      <c r="A11" s="15">
        <v>300</v>
      </c>
      <c r="B11" s="19" t="s">
        <v>12</v>
      </c>
      <c r="C11" s="74">
        <v>7323353</v>
      </c>
      <c r="D11" s="17"/>
      <c r="E11" s="17"/>
      <c r="F11" s="17"/>
      <c r="G11" s="17"/>
      <c r="H11" s="17"/>
      <c r="I11" s="17"/>
      <c r="J11" s="21">
        <v>7950305</v>
      </c>
      <c r="K11" s="98">
        <f t="shared" si="0"/>
        <v>626952</v>
      </c>
      <c r="L11" s="1" t="s">
        <v>97</v>
      </c>
    </row>
    <row r="12" spans="1:12" x14ac:dyDescent="0.2">
      <c r="A12" s="15">
        <v>400</v>
      </c>
      <c r="B12" s="19" t="s">
        <v>13</v>
      </c>
      <c r="C12" s="74">
        <v>584989</v>
      </c>
      <c r="D12" s="17"/>
      <c r="E12" s="17"/>
      <c r="F12" s="17"/>
      <c r="G12" s="17"/>
      <c r="H12" s="17"/>
      <c r="I12" s="17"/>
      <c r="J12" s="21">
        <v>1030658</v>
      </c>
      <c r="K12" s="98">
        <f t="shared" si="0"/>
        <v>445669</v>
      </c>
      <c r="L12" s="1" t="s">
        <v>98</v>
      </c>
    </row>
    <row r="13" spans="1:12" x14ac:dyDescent="0.2">
      <c r="A13" s="15">
        <v>500</v>
      </c>
      <c r="B13" s="19" t="s">
        <v>14</v>
      </c>
      <c r="C13" s="74">
        <v>117307</v>
      </c>
      <c r="D13" s="17"/>
      <c r="E13" s="17"/>
      <c r="F13" s="17"/>
      <c r="G13" s="17"/>
      <c r="H13" s="17"/>
      <c r="I13" s="17"/>
      <c r="J13" s="21">
        <v>550010</v>
      </c>
      <c r="K13" s="98">
        <f t="shared" si="0"/>
        <v>432703</v>
      </c>
      <c r="L13" s="1" t="s">
        <v>95</v>
      </c>
    </row>
    <row r="14" spans="1:12" x14ac:dyDescent="0.2">
      <c r="A14" s="15">
        <v>600</v>
      </c>
      <c r="B14" s="19" t="s">
        <v>15</v>
      </c>
      <c r="C14" s="74">
        <v>8900</v>
      </c>
      <c r="D14" s="17"/>
      <c r="E14" s="17"/>
      <c r="F14" s="17"/>
      <c r="G14" s="17"/>
      <c r="H14" s="17"/>
      <c r="I14" s="17"/>
      <c r="J14" s="21">
        <v>8900</v>
      </c>
      <c r="K14" s="98">
        <f t="shared" si="0"/>
        <v>0</v>
      </c>
    </row>
    <row r="15" spans="1:12" x14ac:dyDescent="0.2">
      <c r="A15" s="22"/>
      <c r="B15" s="23" t="s">
        <v>16</v>
      </c>
      <c r="C15" s="74">
        <f>SUM(C9:C14)</f>
        <v>9183964</v>
      </c>
      <c r="D15" s="17"/>
      <c r="E15" s="17"/>
      <c r="F15" s="17"/>
      <c r="G15" s="17"/>
      <c r="H15" s="17"/>
      <c r="I15" s="17"/>
      <c r="J15" s="21">
        <f>SUM(J9:J14)</f>
        <v>10746298</v>
      </c>
      <c r="K15" s="98">
        <f>SUM(K9:K14)</f>
        <v>1562334</v>
      </c>
    </row>
    <row r="16" spans="1:12" ht="13.5" thickBot="1" x14ac:dyDescent="0.25">
      <c r="A16" s="22"/>
      <c r="B16" s="23"/>
      <c r="C16" s="73"/>
      <c r="D16" s="17"/>
      <c r="E16" s="17"/>
      <c r="F16" s="17"/>
      <c r="G16" s="17"/>
      <c r="H16" s="17"/>
      <c r="I16" s="17"/>
      <c r="J16" s="18"/>
    </row>
    <row r="17" spans="1:12" x14ac:dyDescent="0.2">
      <c r="A17" s="24" t="s">
        <v>17</v>
      </c>
      <c r="B17" s="25" t="s">
        <v>18</v>
      </c>
      <c r="C17" s="75"/>
      <c r="D17" s="17"/>
      <c r="E17" s="17"/>
      <c r="F17" s="17"/>
      <c r="G17" s="17"/>
      <c r="H17" s="17"/>
      <c r="I17" s="17"/>
      <c r="J17" s="27"/>
    </row>
    <row r="18" spans="1:12" x14ac:dyDescent="0.2">
      <c r="A18" s="7" t="s">
        <v>19</v>
      </c>
      <c r="B18" s="19"/>
      <c r="C18" s="73"/>
      <c r="D18" s="17"/>
      <c r="E18" s="17"/>
      <c r="F18" s="17"/>
      <c r="G18" s="17"/>
      <c r="H18" s="17"/>
      <c r="I18" s="17"/>
      <c r="J18" s="18"/>
    </row>
    <row r="19" spans="1:12" x14ac:dyDescent="0.2">
      <c r="A19" s="15">
        <v>110</v>
      </c>
      <c r="B19" s="19" t="s">
        <v>20</v>
      </c>
      <c r="C19" s="74">
        <v>4902874</v>
      </c>
      <c r="D19" s="28"/>
      <c r="E19" s="28"/>
      <c r="F19" s="28"/>
      <c r="G19" s="28"/>
      <c r="H19" s="28"/>
      <c r="I19" s="28"/>
      <c r="J19" s="21">
        <v>5393794</v>
      </c>
      <c r="K19" s="98">
        <f t="shared" ref="K19:K36" si="1">J19-C19</f>
        <v>490920</v>
      </c>
      <c r="L19" s="1" t="s">
        <v>100</v>
      </c>
    </row>
    <row r="20" spans="1:12" x14ac:dyDescent="0.2">
      <c r="A20" s="15">
        <v>120</v>
      </c>
      <c r="B20" s="19" t="s">
        <v>21</v>
      </c>
      <c r="C20" s="74">
        <v>1803671</v>
      </c>
      <c r="D20" s="28"/>
      <c r="E20" s="28"/>
      <c r="F20" s="28"/>
      <c r="G20" s="28"/>
      <c r="H20" s="28"/>
      <c r="I20" s="28"/>
      <c r="J20" s="21">
        <v>1880576</v>
      </c>
      <c r="K20" s="98">
        <f t="shared" si="1"/>
        <v>76905</v>
      </c>
      <c r="L20" s="1" t="s">
        <v>99</v>
      </c>
    </row>
    <row r="21" spans="1:12" x14ac:dyDescent="0.2">
      <c r="A21" s="7" t="s">
        <v>22</v>
      </c>
      <c r="B21" s="19"/>
      <c r="C21" s="74"/>
      <c r="D21" s="28"/>
      <c r="E21" s="28"/>
      <c r="F21" s="28"/>
      <c r="G21" s="28"/>
      <c r="H21" s="28"/>
      <c r="I21" s="28"/>
      <c r="J21" s="21"/>
      <c r="K21" s="98">
        <f t="shared" si="1"/>
        <v>0</v>
      </c>
    </row>
    <row r="22" spans="1:12" x14ac:dyDescent="0.2">
      <c r="A22" s="15">
        <v>210</v>
      </c>
      <c r="B22" s="19" t="s">
        <v>23</v>
      </c>
      <c r="C22" s="74">
        <v>252911</v>
      </c>
      <c r="D22" s="28"/>
      <c r="E22" s="28"/>
      <c r="F22" s="28"/>
      <c r="G22" s="28"/>
      <c r="H22" s="28"/>
      <c r="I22" s="28"/>
      <c r="J22" s="21">
        <v>313880</v>
      </c>
      <c r="K22" s="98">
        <f t="shared" si="1"/>
        <v>60969</v>
      </c>
      <c r="L22" s="1" t="s">
        <v>101</v>
      </c>
    </row>
    <row r="23" spans="1:12" x14ac:dyDescent="0.2">
      <c r="A23" s="15">
        <v>220</v>
      </c>
      <c r="B23" s="19" t="s">
        <v>24</v>
      </c>
      <c r="C23" s="74">
        <v>113004</v>
      </c>
      <c r="D23" s="28"/>
      <c r="E23" s="28"/>
      <c r="F23" s="28"/>
      <c r="G23" s="28"/>
      <c r="H23" s="28"/>
      <c r="I23" s="28"/>
      <c r="J23" s="21">
        <v>82072</v>
      </c>
      <c r="K23" s="98">
        <f t="shared" si="1"/>
        <v>-30932</v>
      </c>
      <c r="L23" s="1" t="s">
        <v>102</v>
      </c>
    </row>
    <row r="24" spans="1:12" x14ac:dyDescent="0.2">
      <c r="A24" s="15">
        <v>230</v>
      </c>
      <c r="B24" s="19" t="s">
        <v>25</v>
      </c>
      <c r="C24" s="74">
        <v>254047</v>
      </c>
      <c r="D24" s="28"/>
      <c r="E24" s="28"/>
      <c r="F24" s="28"/>
      <c r="G24" s="28"/>
      <c r="H24" s="28"/>
      <c r="I24" s="28"/>
      <c r="J24" s="21">
        <v>245326</v>
      </c>
      <c r="K24" s="98">
        <f t="shared" si="1"/>
        <v>-8721</v>
      </c>
      <c r="L24" s="1" t="s">
        <v>103</v>
      </c>
    </row>
    <row r="25" spans="1:12" x14ac:dyDescent="0.2">
      <c r="A25" s="15">
        <v>240</v>
      </c>
      <c r="B25" s="19" t="s">
        <v>26</v>
      </c>
      <c r="C25" s="74">
        <v>349257</v>
      </c>
      <c r="D25" s="28"/>
      <c r="E25" s="28"/>
      <c r="F25" s="28"/>
      <c r="G25" s="28"/>
      <c r="H25" s="28"/>
      <c r="I25" s="28"/>
      <c r="J25" s="21">
        <v>381110</v>
      </c>
      <c r="K25" s="98">
        <f t="shared" si="1"/>
        <v>31853</v>
      </c>
      <c r="L25" s="1" t="s">
        <v>104</v>
      </c>
    </row>
    <row r="26" spans="1:12" x14ac:dyDescent="0.2">
      <c r="A26" s="15">
        <v>250</v>
      </c>
      <c r="B26" s="19" t="s">
        <v>27</v>
      </c>
      <c r="C26" s="74">
        <v>339158</v>
      </c>
      <c r="D26" s="28"/>
      <c r="E26" s="28"/>
      <c r="F26" s="28"/>
      <c r="G26" s="28"/>
      <c r="H26" s="28"/>
      <c r="I26" s="28"/>
      <c r="J26" s="21">
        <v>288881</v>
      </c>
      <c r="K26" s="98">
        <f t="shared" si="1"/>
        <v>-50277</v>
      </c>
      <c r="L26" s="1" t="s">
        <v>105</v>
      </c>
    </row>
    <row r="27" spans="1:12" x14ac:dyDescent="0.2">
      <c r="A27" s="15">
        <v>260</v>
      </c>
      <c r="B27" s="19" t="s">
        <v>28</v>
      </c>
      <c r="C27" s="74">
        <v>550211</v>
      </c>
      <c r="D27" s="28"/>
      <c r="E27" s="28"/>
      <c r="F27" s="28"/>
      <c r="G27" s="28"/>
      <c r="H27" s="28"/>
      <c r="I27" s="28"/>
      <c r="J27" s="21">
        <v>699524</v>
      </c>
      <c r="K27" s="98">
        <f t="shared" si="1"/>
        <v>149313</v>
      </c>
      <c r="L27" s="1" t="s">
        <v>106</v>
      </c>
    </row>
    <row r="28" spans="1:12" x14ac:dyDescent="0.2">
      <c r="A28" s="15">
        <v>270</v>
      </c>
      <c r="B28" s="19" t="s">
        <v>29</v>
      </c>
      <c r="C28" s="74">
        <v>543708</v>
      </c>
      <c r="D28" s="28"/>
      <c r="E28" s="28"/>
      <c r="F28" s="28"/>
      <c r="G28" s="28"/>
      <c r="H28" s="28"/>
      <c r="I28" s="28"/>
      <c r="J28" s="21">
        <v>952934</v>
      </c>
      <c r="K28" s="98">
        <f t="shared" si="1"/>
        <v>409226</v>
      </c>
      <c r="L28" s="1" t="s">
        <v>95</v>
      </c>
    </row>
    <row r="29" spans="1:12" x14ac:dyDescent="0.2">
      <c r="A29" s="15">
        <v>280</v>
      </c>
      <c r="B29" s="19" t="s">
        <v>30</v>
      </c>
      <c r="C29" s="74">
        <v>244865</v>
      </c>
      <c r="D29" s="28"/>
      <c r="E29" s="28"/>
      <c r="F29" s="28"/>
      <c r="G29" s="28"/>
      <c r="H29" s="28"/>
      <c r="I29" s="28"/>
      <c r="J29" s="21">
        <v>322564</v>
      </c>
      <c r="K29" s="98">
        <f t="shared" si="1"/>
        <v>77699</v>
      </c>
      <c r="L29" s="1" t="s">
        <v>107</v>
      </c>
    </row>
    <row r="30" spans="1:12" x14ac:dyDescent="0.2">
      <c r="A30" s="15">
        <v>293</v>
      </c>
      <c r="B30" s="19" t="s">
        <v>31</v>
      </c>
      <c r="C30" s="74">
        <v>229338</v>
      </c>
      <c r="D30" s="28"/>
      <c r="E30" s="28"/>
      <c r="F30" s="28"/>
      <c r="G30" s="28"/>
      <c r="H30" s="28"/>
      <c r="I30" s="28"/>
      <c r="J30" s="21">
        <v>228594</v>
      </c>
      <c r="K30" s="98">
        <f t="shared" si="1"/>
        <v>-744</v>
      </c>
      <c r="L30" s="1" t="s">
        <v>110</v>
      </c>
    </row>
    <row r="31" spans="1:12" x14ac:dyDescent="0.2">
      <c r="A31" s="7" t="s">
        <v>32</v>
      </c>
      <c r="B31" s="19"/>
      <c r="C31" s="74"/>
      <c r="D31" s="28"/>
      <c r="E31" s="28"/>
      <c r="F31" s="28"/>
      <c r="G31" s="28"/>
      <c r="H31" s="28"/>
      <c r="I31" s="28"/>
      <c r="J31" s="21"/>
      <c r="K31" s="98">
        <f t="shared" si="1"/>
        <v>0</v>
      </c>
    </row>
    <row r="32" spans="1:12" x14ac:dyDescent="0.2">
      <c r="A32" s="15">
        <v>300</v>
      </c>
      <c r="B32" s="19" t="s">
        <v>32</v>
      </c>
      <c r="C32" s="74">
        <v>144105</v>
      </c>
      <c r="D32" s="28"/>
      <c r="E32" s="28"/>
      <c r="F32" s="28"/>
      <c r="G32" s="28"/>
      <c r="H32" s="28"/>
      <c r="I32" s="28"/>
      <c r="J32" s="21">
        <v>172374</v>
      </c>
      <c r="K32" s="98">
        <f t="shared" si="1"/>
        <v>28269</v>
      </c>
      <c r="L32" s="1" t="s">
        <v>108</v>
      </c>
    </row>
    <row r="33" spans="1:11" x14ac:dyDescent="0.2">
      <c r="A33" s="7" t="s">
        <v>33</v>
      </c>
      <c r="B33" s="19"/>
      <c r="C33" s="74"/>
      <c r="D33" s="28"/>
      <c r="E33" s="28"/>
      <c r="F33" s="28"/>
      <c r="G33" s="28"/>
      <c r="H33" s="28"/>
      <c r="I33" s="28"/>
      <c r="J33" s="21"/>
      <c r="K33" s="98">
        <f t="shared" si="1"/>
        <v>0</v>
      </c>
    </row>
    <row r="34" spans="1:11" x14ac:dyDescent="0.2">
      <c r="A34" s="15">
        <v>400</v>
      </c>
      <c r="B34" s="19" t="s">
        <v>34</v>
      </c>
      <c r="C34" s="74">
        <v>562</v>
      </c>
      <c r="D34" s="28"/>
      <c r="E34" s="28"/>
      <c r="F34" s="28"/>
      <c r="G34" s="28"/>
      <c r="H34" s="28"/>
      <c r="I34" s="28"/>
      <c r="J34" s="21">
        <v>62</v>
      </c>
      <c r="K34" s="98">
        <f t="shared" si="1"/>
        <v>-500</v>
      </c>
    </row>
    <row r="35" spans="1:11" x14ac:dyDescent="0.2">
      <c r="A35" s="7" t="s">
        <v>35</v>
      </c>
      <c r="B35" s="19"/>
      <c r="C35" s="74"/>
      <c r="D35" s="28"/>
      <c r="E35" s="28"/>
      <c r="F35" s="28"/>
      <c r="G35" s="28"/>
      <c r="H35" s="28"/>
      <c r="I35" s="28"/>
      <c r="J35" s="21"/>
    </row>
    <row r="36" spans="1:11" x14ac:dyDescent="0.2">
      <c r="A36" s="15">
        <v>510</v>
      </c>
      <c r="B36" s="19" t="s">
        <v>36</v>
      </c>
      <c r="C36" s="74">
        <v>56244</v>
      </c>
      <c r="D36" s="28"/>
      <c r="E36" s="28"/>
      <c r="F36" s="28"/>
      <c r="G36" s="28"/>
      <c r="H36" s="28"/>
      <c r="I36" s="28"/>
      <c r="J36" s="21">
        <v>56244</v>
      </c>
      <c r="K36" s="98">
        <f t="shared" si="1"/>
        <v>0</v>
      </c>
    </row>
    <row r="37" spans="1:11" x14ac:dyDescent="0.2">
      <c r="A37" s="15">
        <v>611</v>
      </c>
      <c r="B37" s="19" t="s">
        <v>37</v>
      </c>
      <c r="C37" s="74"/>
      <c r="D37" s="28"/>
      <c r="E37" s="28"/>
      <c r="F37" s="28"/>
      <c r="G37" s="28"/>
      <c r="H37" s="28"/>
      <c r="I37" s="28"/>
      <c r="J37" s="21"/>
    </row>
    <row r="38" spans="1:11" x14ac:dyDescent="0.2">
      <c r="A38" s="15">
        <v>621</v>
      </c>
      <c r="B38" s="19" t="s">
        <v>38</v>
      </c>
      <c r="C38" s="74"/>
      <c r="D38" s="28"/>
      <c r="E38" s="28"/>
      <c r="F38" s="28"/>
      <c r="G38" s="28"/>
      <c r="H38" s="28"/>
      <c r="I38" s="28"/>
      <c r="J38" s="21"/>
    </row>
    <row r="39" spans="1:11" x14ac:dyDescent="0.2">
      <c r="A39" s="22"/>
      <c r="B39" s="23" t="s">
        <v>39</v>
      </c>
      <c r="C39" s="74">
        <f>SUM(C19:C38)</f>
        <v>9783955</v>
      </c>
      <c r="D39" s="28"/>
      <c r="E39" s="28"/>
      <c r="F39" s="28"/>
      <c r="G39" s="28"/>
      <c r="H39" s="28"/>
      <c r="I39" s="28"/>
      <c r="J39" s="21">
        <f>SUM(J19:J38)</f>
        <v>11017935</v>
      </c>
      <c r="K39" s="98">
        <f>SUM(K19:K38)</f>
        <v>1233980</v>
      </c>
    </row>
    <row r="40" spans="1:11" x14ac:dyDescent="0.2">
      <c r="A40" s="22"/>
      <c r="B40" s="23"/>
      <c r="C40" s="74"/>
      <c r="D40" s="29"/>
      <c r="E40" s="20"/>
      <c r="F40" s="20"/>
      <c r="G40" s="20"/>
      <c r="H40" s="20"/>
      <c r="I40" s="30"/>
      <c r="J40" s="21"/>
    </row>
    <row r="41" spans="1:11" ht="13.5" thickBot="1" x14ac:dyDescent="0.25">
      <c r="A41" s="31"/>
      <c r="B41" s="32"/>
      <c r="C41" s="76"/>
      <c r="D41" s="28"/>
      <c r="E41" s="28"/>
      <c r="F41" s="28"/>
      <c r="G41" s="28"/>
      <c r="H41" s="28"/>
      <c r="I41" s="28"/>
      <c r="J41" s="34"/>
    </row>
    <row r="42" spans="1:11" x14ac:dyDescent="0.2">
      <c r="A42" s="35"/>
      <c r="B42" s="36"/>
      <c r="C42" s="80"/>
      <c r="D42" s="38"/>
      <c r="E42" s="38"/>
      <c r="F42" s="38"/>
      <c r="G42" s="38"/>
      <c r="H42" s="38"/>
      <c r="I42" s="38"/>
      <c r="J42" s="40"/>
    </row>
    <row r="43" spans="1:11" x14ac:dyDescent="0.2">
      <c r="A43" s="41"/>
      <c r="B43" s="42"/>
      <c r="C43" s="71" t="s">
        <v>84</v>
      </c>
      <c r="D43" s="5"/>
      <c r="E43" s="5"/>
      <c r="F43" s="5"/>
      <c r="G43" s="5"/>
      <c r="H43" s="5"/>
      <c r="I43" s="5"/>
      <c r="J43" s="12" t="s">
        <v>84</v>
      </c>
    </row>
    <row r="44" spans="1:11" x14ac:dyDescent="0.2">
      <c r="A44" s="41"/>
      <c r="B44" s="42" t="s">
        <v>40</v>
      </c>
      <c r="C44" s="71" t="s">
        <v>4</v>
      </c>
      <c r="D44" s="5"/>
      <c r="E44" s="5"/>
      <c r="F44" s="5"/>
      <c r="G44" s="5"/>
      <c r="H44" s="5"/>
      <c r="I44" s="5"/>
      <c r="J44" s="12" t="s">
        <v>1</v>
      </c>
    </row>
    <row r="45" spans="1:11" ht="13.5" thickBot="1" x14ac:dyDescent="0.25">
      <c r="A45" s="44"/>
      <c r="B45" s="45"/>
      <c r="C45" s="72" t="s">
        <v>90</v>
      </c>
      <c r="D45" s="5"/>
      <c r="E45" s="5"/>
      <c r="F45" s="5"/>
      <c r="G45" s="5"/>
      <c r="H45" s="5"/>
      <c r="I45" s="5"/>
      <c r="J45" s="14" t="s">
        <v>109</v>
      </c>
    </row>
    <row r="46" spans="1:11" x14ac:dyDescent="0.2">
      <c r="A46" s="47" t="s">
        <v>41</v>
      </c>
      <c r="B46" s="48"/>
      <c r="C46" s="77"/>
      <c r="D46" s="20"/>
      <c r="E46" s="20"/>
      <c r="F46" s="20"/>
      <c r="G46" s="20"/>
      <c r="H46" s="20"/>
      <c r="I46" s="20"/>
      <c r="J46" s="27"/>
    </row>
    <row r="47" spans="1:11" x14ac:dyDescent="0.2">
      <c r="A47" s="50" t="s">
        <v>42</v>
      </c>
      <c r="B47" s="51"/>
      <c r="C47" s="78">
        <f>SUM(C15-C39)</f>
        <v>-599991</v>
      </c>
      <c r="D47" s="20"/>
      <c r="E47" s="20"/>
      <c r="F47" s="20"/>
      <c r="G47" s="20"/>
      <c r="H47" s="20"/>
      <c r="I47" s="20"/>
      <c r="J47" s="53">
        <f>SUM(J15-J39)</f>
        <v>-271637</v>
      </c>
    </row>
    <row r="48" spans="1:11" x14ac:dyDescent="0.2">
      <c r="A48" s="54"/>
      <c r="B48" s="55"/>
      <c r="C48" s="74"/>
      <c r="D48" s="20"/>
      <c r="E48" s="20"/>
      <c r="F48" s="20"/>
      <c r="G48" s="20"/>
      <c r="H48" s="20"/>
      <c r="I48" s="20"/>
      <c r="J48" s="18"/>
    </row>
    <row r="49" spans="1:12" x14ac:dyDescent="0.2">
      <c r="A49" s="56"/>
      <c r="B49" s="51"/>
      <c r="C49" s="74"/>
      <c r="D49" s="20"/>
      <c r="E49" s="20"/>
      <c r="F49" s="20"/>
      <c r="G49" s="20"/>
      <c r="H49" s="20"/>
      <c r="I49" s="20"/>
      <c r="J49" s="18"/>
    </row>
    <row r="50" spans="1:12" x14ac:dyDescent="0.2">
      <c r="A50" s="54"/>
      <c r="B50" s="55"/>
      <c r="C50" s="74"/>
      <c r="D50" s="20"/>
      <c r="E50" s="20"/>
      <c r="F50" s="20"/>
      <c r="G50" s="20"/>
      <c r="H50" s="20"/>
      <c r="I50" s="20"/>
      <c r="J50" s="18"/>
    </row>
    <row r="51" spans="1:12" x14ac:dyDescent="0.2">
      <c r="A51" s="54" t="s">
        <v>88</v>
      </c>
      <c r="B51" s="55"/>
      <c r="C51" s="78">
        <v>1210802</v>
      </c>
      <c r="D51" s="20"/>
      <c r="E51" s="20"/>
      <c r="F51" s="20"/>
      <c r="G51" s="20"/>
      <c r="H51" s="20"/>
      <c r="I51" s="20"/>
      <c r="J51" s="21">
        <v>1210802</v>
      </c>
      <c r="K51" s="68" t="s">
        <v>89</v>
      </c>
      <c r="L51" s="68"/>
    </row>
    <row r="52" spans="1:12" x14ac:dyDescent="0.2">
      <c r="A52" s="57" t="s">
        <v>91</v>
      </c>
      <c r="B52" s="58"/>
      <c r="C52" s="78">
        <f>SUM(C51+C47)</f>
        <v>610811</v>
      </c>
      <c r="D52" s="20"/>
      <c r="E52" s="20"/>
      <c r="F52" s="20"/>
      <c r="G52" s="20"/>
      <c r="H52" s="20"/>
      <c r="I52" s="20"/>
      <c r="J52" s="59">
        <f>SUM(J51+J47)</f>
        <v>939165</v>
      </c>
      <c r="K52" s="68" t="s">
        <v>86</v>
      </c>
      <c r="L52" s="68"/>
    </row>
    <row r="53" spans="1:12" ht="13.5" thickBot="1" x14ac:dyDescent="0.25">
      <c r="A53" s="60" t="s">
        <v>44</v>
      </c>
      <c r="B53" s="61"/>
      <c r="C53" s="79">
        <f>SUM(C52/C39)</f>
        <v>6.2429866040880196E-2</v>
      </c>
      <c r="D53" s="33"/>
      <c r="E53" s="33"/>
      <c r="F53" s="33"/>
      <c r="G53" s="33"/>
      <c r="H53" s="33"/>
      <c r="I53" s="33"/>
      <c r="J53" s="63">
        <f>SUM(J52/J39)</f>
        <v>8.5239656977464467E-2</v>
      </c>
    </row>
    <row r="54" spans="1:12" x14ac:dyDescent="0.2">
      <c r="A54" s="64"/>
      <c r="B54" s="65"/>
    </row>
    <row r="55" spans="1:12" s="64" customFormat="1" x14ac:dyDescent="0.2">
      <c r="B55" s="65"/>
      <c r="D55" s="1"/>
      <c r="E55" s="1"/>
      <c r="F55" s="1"/>
      <c r="G55" s="1"/>
      <c r="H55" s="1"/>
      <c r="I55" s="1"/>
    </row>
    <row r="56" spans="1:12" s="64" customFormat="1" x14ac:dyDescent="0.2">
      <c r="B56" s="65"/>
      <c r="D56" s="1"/>
      <c r="E56" s="1"/>
      <c r="F56" s="1"/>
      <c r="G56" s="1"/>
      <c r="H56" s="1"/>
      <c r="I56" s="1"/>
    </row>
    <row r="57" spans="1:12" s="64" customFormat="1" x14ac:dyDescent="0.2">
      <c r="B57" s="65"/>
      <c r="D57" s="1"/>
      <c r="E57" s="1"/>
      <c r="F57" s="1"/>
      <c r="G57" s="1"/>
      <c r="H57" s="1"/>
      <c r="I57" s="1"/>
    </row>
    <row r="58" spans="1:12" s="64" customFormat="1" x14ac:dyDescent="0.2">
      <c r="B58" s="65"/>
      <c r="D58" s="1"/>
      <c r="E58" s="1"/>
      <c r="F58" s="1"/>
      <c r="G58" s="1"/>
      <c r="H58" s="1"/>
      <c r="I58" s="1"/>
    </row>
    <row r="59" spans="1:12" s="64" customFormat="1" x14ac:dyDescent="0.2">
      <c r="B59" s="65"/>
      <c r="D59" s="1"/>
      <c r="E59" s="1"/>
      <c r="F59" s="1"/>
      <c r="G59" s="1"/>
      <c r="H59" s="1"/>
      <c r="I59" s="1"/>
    </row>
    <row r="60" spans="1:12" s="64" customFormat="1" x14ac:dyDescent="0.2">
      <c r="B60" s="65"/>
      <c r="D60" s="1"/>
      <c r="E60" s="1"/>
      <c r="F60" s="1"/>
      <c r="G60" s="1"/>
      <c r="H60" s="1"/>
      <c r="I60" s="1"/>
    </row>
    <row r="61" spans="1:12" s="64" customFormat="1" x14ac:dyDescent="0.2">
      <c r="A61" s="66"/>
      <c r="B61" s="67"/>
      <c r="D61" s="1"/>
      <c r="E61" s="1"/>
      <c r="F61" s="1"/>
      <c r="G61" s="1"/>
      <c r="H61" s="1"/>
      <c r="I61" s="1"/>
    </row>
    <row r="64" spans="1:12" s="64" customFormat="1" x14ac:dyDescent="0.2">
      <c r="A64" s="68"/>
      <c r="B64" s="69"/>
      <c r="D64" s="1"/>
      <c r="E64" s="1"/>
      <c r="F64" s="1"/>
      <c r="G64" s="1"/>
      <c r="H64" s="1"/>
      <c r="I64" s="1"/>
    </row>
    <row r="65" spans="1:9" s="64" customFormat="1" x14ac:dyDescent="0.2">
      <c r="A65" s="68"/>
      <c r="B65" s="69"/>
      <c r="D65" s="1"/>
      <c r="E65" s="1"/>
      <c r="F65" s="1"/>
      <c r="G65" s="1"/>
      <c r="H65" s="1"/>
      <c r="I65" s="1"/>
    </row>
    <row r="66" spans="1:9" s="64" customFormat="1" x14ac:dyDescent="0.2">
      <c r="A66" s="68"/>
      <c r="B66" s="69"/>
      <c r="D66" s="1"/>
      <c r="E66" s="1"/>
      <c r="F66" s="1"/>
      <c r="G66" s="1"/>
      <c r="H66" s="1"/>
      <c r="I66" s="1"/>
    </row>
    <row r="67" spans="1:9" s="64" customFormat="1" x14ac:dyDescent="0.2">
      <c r="A67" s="68"/>
      <c r="B67" s="69"/>
      <c r="D67" s="1"/>
      <c r="E67" s="1"/>
      <c r="F67" s="1"/>
      <c r="G67" s="1"/>
      <c r="H67" s="1"/>
      <c r="I67" s="1"/>
    </row>
    <row r="72" spans="1:9" s="67" customFormat="1" ht="12" x14ac:dyDescent="0.2">
      <c r="A72" s="68"/>
      <c r="C72" s="64"/>
    </row>
    <row r="73" spans="1:9" s="67" customFormat="1" ht="12" x14ac:dyDescent="0.2">
      <c r="A73" s="68"/>
      <c r="C73" s="64"/>
    </row>
    <row r="74" spans="1:9" s="67" customFormat="1" ht="12" x14ac:dyDescent="0.2">
      <c r="A74" s="68"/>
      <c r="C74" s="64"/>
    </row>
    <row r="75" spans="1:9" s="67" customFormat="1" ht="12" x14ac:dyDescent="0.2">
      <c r="A75" s="68"/>
      <c r="C75" s="64"/>
    </row>
    <row r="76" spans="1:9" s="67" customFormat="1" ht="12" x14ac:dyDescent="0.2">
      <c r="A76" s="68"/>
      <c r="C76" s="64"/>
    </row>
    <row r="77" spans="1:9" s="67" customFormat="1" ht="12" x14ac:dyDescent="0.2">
      <c r="A77" s="68"/>
      <c r="C77" s="64"/>
    </row>
    <row r="78" spans="1:9" s="67" customFormat="1" ht="12" x14ac:dyDescent="0.2">
      <c r="A78" s="68"/>
      <c r="C78" s="64"/>
    </row>
    <row r="79" spans="1:9" s="67" customFormat="1" ht="12" x14ac:dyDescent="0.2">
      <c r="A79" s="68"/>
      <c r="C79" s="64"/>
    </row>
    <row r="80" spans="1:9" s="67" customFormat="1" ht="12" x14ac:dyDescent="0.2">
      <c r="A80" s="68"/>
      <c r="C80" s="64"/>
    </row>
    <row r="81" spans="1:3" s="67" customFormat="1" ht="12" x14ac:dyDescent="0.2">
      <c r="A81" s="68"/>
      <c r="C81" s="64"/>
    </row>
    <row r="83" spans="1:3" s="67" customFormat="1" ht="12" x14ac:dyDescent="0.2">
      <c r="A83" s="68"/>
      <c r="C83" s="64"/>
    </row>
    <row r="84" spans="1:3" s="67" customFormat="1" ht="12" x14ac:dyDescent="0.2">
      <c r="A84" s="68"/>
      <c r="C84" s="64"/>
    </row>
    <row r="86" spans="1:3" s="67" customFormat="1" ht="12" x14ac:dyDescent="0.2">
      <c r="A86" s="68"/>
      <c r="C86" s="64"/>
    </row>
    <row r="87" spans="1:3" s="67" customFormat="1" ht="12" x14ac:dyDescent="0.2">
      <c r="A87" s="68"/>
      <c r="C87" s="64"/>
    </row>
    <row r="88" spans="1:3" s="67" customFormat="1" ht="12" x14ac:dyDescent="0.2">
      <c r="A88" s="68"/>
      <c r="C88" s="64"/>
    </row>
    <row r="126" spans="1:3" x14ac:dyDescent="0.2">
      <c r="A126" s="1"/>
      <c r="B126" s="1"/>
      <c r="C126" s="1"/>
    </row>
    <row r="127" spans="1:3" x14ac:dyDescent="0.2">
      <c r="A127" s="1"/>
      <c r="B127" s="1"/>
      <c r="C127" s="1"/>
    </row>
    <row r="128" spans="1:3" x14ac:dyDescent="0.2">
      <c r="A128" s="1"/>
      <c r="B128" s="1"/>
      <c r="C128" s="1"/>
    </row>
    <row r="129" spans="1:3" x14ac:dyDescent="0.2">
      <c r="A129" s="1"/>
      <c r="B129" s="1"/>
      <c r="C129" s="1"/>
    </row>
    <row r="130" spans="1:3" x14ac:dyDescent="0.2">
      <c r="A130" s="1"/>
      <c r="B130" s="1"/>
      <c r="C130" s="1"/>
    </row>
    <row r="131" spans="1:3" x14ac:dyDescent="0.2">
      <c r="A131" s="1"/>
      <c r="B131" s="1"/>
      <c r="C131" s="1"/>
    </row>
    <row r="132" spans="1:3" x14ac:dyDescent="0.2">
      <c r="A132" s="1"/>
      <c r="B132" s="1"/>
      <c r="C132" s="1"/>
    </row>
    <row r="133" spans="1:3" x14ac:dyDescent="0.2">
      <c r="A133" s="1"/>
      <c r="B133" s="1"/>
      <c r="C133" s="1"/>
    </row>
    <row r="134" spans="1:3" x14ac:dyDescent="0.2">
      <c r="A134" s="1"/>
      <c r="B134" s="1"/>
      <c r="C134" s="1"/>
    </row>
    <row r="135" spans="1:3" x14ac:dyDescent="0.2">
      <c r="A135" s="1"/>
      <c r="B135" s="1"/>
      <c r="C135" s="1"/>
    </row>
    <row r="136" spans="1:3" x14ac:dyDescent="0.2">
      <c r="A136" s="1"/>
      <c r="B136" s="1"/>
      <c r="C136" s="1"/>
    </row>
    <row r="137" spans="1:3" x14ac:dyDescent="0.2">
      <c r="A137" s="1"/>
      <c r="B137" s="1"/>
      <c r="C137" s="1"/>
    </row>
    <row r="138" spans="1:3" x14ac:dyDescent="0.2">
      <c r="A138" s="1"/>
      <c r="B138" s="1"/>
      <c r="C138" s="1"/>
    </row>
    <row r="139" spans="1:3" x14ac:dyDescent="0.2">
      <c r="A139" s="1"/>
      <c r="B139" s="1"/>
      <c r="C139" s="1"/>
    </row>
    <row r="140" spans="1:3" x14ac:dyDescent="0.2">
      <c r="A140" s="1"/>
      <c r="B140" s="1"/>
      <c r="C140" s="1"/>
    </row>
    <row r="141" spans="1:3" x14ac:dyDescent="0.2">
      <c r="A141" s="1"/>
      <c r="B141" s="1"/>
      <c r="C141" s="1"/>
    </row>
    <row r="142" spans="1:3" x14ac:dyDescent="0.2">
      <c r="A142" s="1"/>
      <c r="B142" s="1"/>
      <c r="C142" s="1"/>
    </row>
    <row r="143" spans="1:3" x14ac:dyDescent="0.2">
      <c r="A143" s="1"/>
      <c r="B143" s="1"/>
      <c r="C143" s="1"/>
    </row>
    <row r="144" spans="1:3" x14ac:dyDescent="0.2">
      <c r="A144" s="1"/>
      <c r="B144" s="1"/>
      <c r="C144" s="1"/>
    </row>
    <row r="145" spans="1:3" x14ac:dyDescent="0.2">
      <c r="A145" s="1"/>
      <c r="B145" s="1"/>
      <c r="C145" s="1"/>
    </row>
    <row r="146" spans="1:3" x14ac:dyDescent="0.2">
      <c r="A146" s="1"/>
      <c r="B146" s="1"/>
      <c r="C146" s="1"/>
    </row>
    <row r="147" spans="1:3" x14ac:dyDescent="0.2">
      <c r="A147" s="1"/>
      <c r="B147" s="1"/>
      <c r="C147" s="1"/>
    </row>
    <row r="148" spans="1:3" x14ac:dyDescent="0.2">
      <c r="A148" s="1"/>
      <c r="B148" s="1"/>
      <c r="C148" s="1"/>
    </row>
    <row r="149" spans="1:3" x14ac:dyDescent="0.2">
      <c r="A149" s="1"/>
      <c r="B149" s="1"/>
      <c r="C149" s="1"/>
    </row>
    <row r="150" spans="1:3" x14ac:dyDescent="0.2">
      <c r="A150" s="1"/>
      <c r="B150" s="1"/>
      <c r="C150" s="1"/>
    </row>
    <row r="151" spans="1:3" x14ac:dyDescent="0.2">
      <c r="A151" s="1"/>
      <c r="B151" s="1"/>
      <c r="C151" s="1"/>
    </row>
    <row r="152" spans="1:3" x14ac:dyDescent="0.2">
      <c r="A152" s="1"/>
      <c r="B152" s="1"/>
      <c r="C152" s="1"/>
    </row>
    <row r="153" spans="1:3" x14ac:dyDescent="0.2">
      <c r="A153" s="1"/>
      <c r="B153" s="1"/>
      <c r="C153" s="1"/>
    </row>
    <row r="154" spans="1:3" x14ac:dyDescent="0.2">
      <c r="A154" s="1"/>
      <c r="B154" s="1"/>
      <c r="C154" s="1"/>
    </row>
    <row r="155" spans="1:3" x14ac:dyDescent="0.2">
      <c r="A155" s="1"/>
      <c r="B155" s="1"/>
      <c r="C155" s="1"/>
    </row>
    <row r="156" spans="1:3" x14ac:dyDescent="0.2">
      <c r="A156" s="1"/>
      <c r="B156" s="1"/>
      <c r="C156" s="1"/>
    </row>
    <row r="157" spans="1:3" x14ac:dyDescent="0.2">
      <c r="A157" s="1"/>
      <c r="B157" s="1"/>
      <c r="C157" s="1"/>
    </row>
    <row r="158" spans="1:3" x14ac:dyDescent="0.2">
      <c r="A158" s="1"/>
      <c r="B158" s="1"/>
      <c r="C158" s="1"/>
    </row>
  </sheetData>
  <mergeCells count="2">
    <mergeCell ref="A1:J2"/>
    <mergeCell ref="A3:J3"/>
  </mergeCells>
  <pageMargins left="0.25" right="0.25" top="0.75" bottom="0.75" header="0.3" footer="0.3"/>
  <pageSetup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6"/>
  <sheetViews>
    <sheetView showGridLines="0" showRowColHeaders="0" tabSelected="1" showRuler="0" zoomScaleNormal="100" workbookViewId="0">
      <selection activeCell="M41" sqref="M41"/>
    </sheetView>
  </sheetViews>
  <sheetFormatPr defaultColWidth="8.85546875" defaultRowHeight="12.75" x14ac:dyDescent="0.2"/>
  <cols>
    <col min="1" max="1" width="17.5703125" style="68" customWidth="1"/>
    <col min="2" max="2" width="35.28515625" style="67" customWidth="1"/>
    <col min="3" max="3" width="17.28515625" style="64" customWidth="1"/>
    <col min="4" max="9" width="8.85546875" style="1" hidden="1" customWidth="1"/>
    <col min="10" max="12" width="17.5703125" style="1" customWidth="1"/>
    <col min="13" max="13" width="16.7109375" style="1" customWidth="1"/>
    <col min="14" max="16384" width="8.85546875" style="1"/>
  </cols>
  <sheetData>
    <row r="1" spans="1:12" ht="15" customHeight="1" x14ac:dyDescent="0.2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</row>
    <row r="2" spans="1:12" ht="13.9" customHeight="1" x14ac:dyDescent="0.2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</row>
    <row r="3" spans="1:12" ht="15.75" customHeight="1" thickBot="1" x14ac:dyDescent="0.25">
      <c r="A3" s="114" t="s">
        <v>127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6"/>
    </row>
    <row r="4" spans="1:12" x14ac:dyDescent="0.2">
      <c r="A4" s="2"/>
      <c r="B4" s="3"/>
      <c r="C4" s="80"/>
      <c r="D4" s="38"/>
      <c r="E4" s="38"/>
      <c r="F4" s="38"/>
      <c r="G4" s="38"/>
      <c r="H4" s="38"/>
      <c r="I4" s="38"/>
      <c r="J4" s="40"/>
      <c r="K4" s="37"/>
      <c r="L4" s="103"/>
    </row>
    <row r="5" spans="1:12" x14ac:dyDescent="0.2">
      <c r="A5" s="7"/>
      <c r="B5" s="8"/>
      <c r="C5" s="71" t="s">
        <v>84</v>
      </c>
      <c r="D5" s="5"/>
      <c r="E5" s="5"/>
      <c r="F5" s="5"/>
      <c r="G5" s="5"/>
      <c r="H5" s="5"/>
      <c r="I5" s="5"/>
      <c r="J5" s="12" t="s">
        <v>84</v>
      </c>
      <c r="K5" s="106" t="s">
        <v>84</v>
      </c>
      <c r="L5" s="4" t="s">
        <v>55</v>
      </c>
    </row>
    <row r="6" spans="1:12" x14ac:dyDescent="0.2">
      <c r="A6" s="7" t="s">
        <v>3</v>
      </c>
      <c r="B6" s="11"/>
      <c r="C6" s="71" t="s">
        <v>111</v>
      </c>
      <c r="D6" s="5"/>
      <c r="E6" s="5"/>
      <c r="F6" s="5"/>
      <c r="G6" s="5"/>
      <c r="H6" s="5"/>
      <c r="I6" s="5"/>
      <c r="J6" s="12" t="s">
        <v>54</v>
      </c>
      <c r="K6" s="106" t="s">
        <v>54</v>
      </c>
      <c r="L6" s="86" t="s">
        <v>113</v>
      </c>
    </row>
    <row r="7" spans="1:12" x14ac:dyDescent="0.2">
      <c r="A7" s="7" t="s">
        <v>5</v>
      </c>
      <c r="B7" s="11" t="s">
        <v>6</v>
      </c>
      <c r="C7" s="97" t="s">
        <v>62</v>
      </c>
      <c r="D7" s="5"/>
      <c r="E7" s="5"/>
      <c r="F7" s="5"/>
      <c r="G7" s="5"/>
      <c r="H7" s="5"/>
      <c r="I7" s="5"/>
      <c r="J7" s="14">
        <v>44214</v>
      </c>
      <c r="K7" s="107" t="s">
        <v>112</v>
      </c>
      <c r="L7" s="81" t="s">
        <v>114</v>
      </c>
    </row>
    <row r="8" spans="1:12" x14ac:dyDescent="0.2">
      <c r="A8" s="15"/>
      <c r="B8" s="8" t="s">
        <v>9</v>
      </c>
      <c r="C8" s="73"/>
      <c r="D8" s="17"/>
      <c r="E8" s="17"/>
      <c r="F8" s="17"/>
      <c r="G8" s="17"/>
      <c r="H8" s="17"/>
      <c r="I8" s="17"/>
      <c r="J8" s="18"/>
      <c r="K8" s="16"/>
      <c r="L8" s="16"/>
    </row>
    <row r="9" spans="1:12" x14ac:dyDescent="0.2">
      <c r="A9" s="15">
        <v>100</v>
      </c>
      <c r="B9" s="19" t="s">
        <v>10</v>
      </c>
      <c r="C9" s="74">
        <v>1149415</v>
      </c>
      <c r="D9" s="17"/>
      <c r="E9" s="17"/>
      <c r="F9" s="17"/>
      <c r="G9" s="17"/>
      <c r="H9" s="17"/>
      <c r="I9" s="17"/>
      <c r="J9" s="21">
        <v>1206425</v>
      </c>
      <c r="K9" s="20">
        <v>1354360.77</v>
      </c>
      <c r="L9" s="20">
        <f>SUM(K9-J9)</f>
        <v>147935.77000000002</v>
      </c>
    </row>
    <row r="10" spans="1:12" x14ac:dyDescent="0.2">
      <c r="A10" s="15">
        <v>200</v>
      </c>
      <c r="B10" s="19" t="s">
        <v>11</v>
      </c>
      <c r="C10" s="74"/>
      <c r="D10" s="17"/>
      <c r="E10" s="17"/>
      <c r="F10" s="17"/>
      <c r="G10" s="17"/>
      <c r="H10" s="17"/>
      <c r="I10" s="17"/>
      <c r="J10" s="21"/>
      <c r="K10" s="20"/>
      <c r="L10" s="20">
        <f t="shared" ref="L10:L15" si="0">SUM(K10-J10)</f>
        <v>0</v>
      </c>
    </row>
    <row r="11" spans="1:12" x14ac:dyDescent="0.2">
      <c r="A11" s="15">
        <v>300</v>
      </c>
      <c r="B11" s="19" t="s">
        <v>12</v>
      </c>
      <c r="C11" s="74">
        <v>7323353</v>
      </c>
      <c r="D11" s="17"/>
      <c r="E11" s="17"/>
      <c r="F11" s="17"/>
      <c r="G11" s="17"/>
      <c r="H11" s="17"/>
      <c r="I11" s="17"/>
      <c r="J11" s="21">
        <v>7950305</v>
      </c>
      <c r="K11" s="20">
        <v>8231075.4400000004</v>
      </c>
      <c r="L11" s="20">
        <f t="shared" si="0"/>
        <v>280770.44000000041</v>
      </c>
    </row>
    <row r="12" spans="1:12" x14ac:dyDescent="0.2">
      <c r="A12" s="15">
        <v>400</v>
      </c>
      <c r="B12" s="19" t="s">
        <v>13</v>
      </c>
      <c r="C12" s="74">
        <v>584989</v>
      </c>
      <c r="D12" s="17"/>
      <c r="E12" s="17"/>
      <c r="F12" s="17"/>
      <c r="G12" s="17"/>
      <c r="H12" s="17"/>
      <c r="I12" s="17"/>
      <c r="J12" s="21">
        <v>1030658</v>
      </c>
      <c r="K12" s="20">
        <v>803184</v>
      </c>
      <c r="L12" s="20">
        <f t="shared" si="0"/>
        <v>-227474</v>
      </c>
    </row>
    <row r="13" spans="1:12" x14ac:dyDescent="0.2">
      <c r="A13" s="15">
        <v>500</v>
      </c>
      <c r="B13" s="19" t="s">
        <v>14</v>
      </c>
      <c r="C13" s="74">
        <v>117307</v>
      </c>
      <c r="D13" s="17"/>
      <c r="E13" s="17"/>
      <c r="F13" s="17"/>
      <c r="G13" s="17"/>
      <c r="H13" s="17"/>
      <c r="I13" s="17"/>
      <c r="J13" s="21">
        <v>550010</v>
      </c>
      <c r="K13" s="20">
        <v>550010</v>
      </c>
      <c r="L13" s="20">
        <f t="shared" si="0"/>
        <v>0</v>
      </c>
    </row>
    <row r="14" spans="1:12" x14ac:dyDescent="0.2">
      <c r="A14" s="15">
        <v>600</v>
      </c>
      <c r="B14" s="19" t="s">
        <v>15</v>
      </c>
      <c r="C14" s="74">
        <v>8900</v>
      </c>
      <c r="D14" s="17"/>
      <c r="E14" s="17"/>
      <c r="F14" s="17"/>
      <c r="G14" s="17"/>
      <c r="H14" s="17"/>
      <c r="I14" s="17"/>
      <c r="J14" s="21">
        <v>8900</v>
      </c>
      <c r="K14" s="20">
        <v>8900</v>
      </c>
      <c r="L14" s="20">
        <f t="shared" si="0"/>
        <v>0</v>
      </c>
    </row>
    <row r="15" spans="1:12" x14ac:dyDescent="0.2">
      <c r="A15" s="22"/>
      <c r="B15" s="23" t="s">
        <v>16</v>
      </c>
      <c r="C15" s="74">
        <f>SUM(C9:C14)</f>
        <v>9183964</v>
      </c>
      <c r="D15" s="17"/>
      <c r="E15" s="17"/>
      <c r="F15" s="17"/>
      <c r="G15" s="17"/>
      <c r="H15" s="17"/>
      <c r="I15" s="17"/>
      <c r="J15" s="21">
        <f>SUM(J9:J14)</f>
        <v>10746298</v>
      </c>
      <c r="K15" s="20">
        <f>SUM(K9:K14)</f>
        <v>10947530.210000001</v>
      </c>
      <c r="L15" s="20">
        <f t="shared" si="0"/>
        <v>201232.21000000089</v>
      </c>
    </row>
    <row r="16" spans="1:12" ht="13.5" thickBot="1" x14ac:dyDescent="0.25">
      <c r="A16" s="22"/>
      <c r="B16" s="23"/>
      <c r="C16" s="73"/>
      <c r="D16" s="17"/>
      <c r="E16" s="17"/>
      <c r="F16" s="17"/>
      <c r="G16" s="17"/>
      <c r="H16" s="17"/>
      <c r="I16" s="17"/>
      <c r="J16" s="18"/>
      <c r="K16" s="16"/>
      <c r="L16" s="16"/>
    </row>
    <row r="17" spans="1:12" x14ac:dyDescent="0.2">
      <c r="A17" s="24" t="s">
        <v>17</v>
      </c>
      <c r="B17" s="25" t="s">
        <v>18</v>
      </c>
      <c r="C17" s="75"/>
      <c r="D17" s="17"/>
      <c r="E17" s="17"/>
      <c r="F17" s="17"/>
      <c r="G17" s="17"/>
      <c r="H17" s="17"/>
      <c r="I17" s="17"/>
      <c r="J17" s="27"/>
      <c r="K17" s="26"/>
      <c r="L17" s="26"/>
    </row>
    <row r="18" spans="1:12" x14ac:dyDescent="0.2">
      <c r="A18" s="7" t="s">
        <v>19</v>
      </c>
      <c r="B18" s="19"/>
      <c r="C18" s="73"/>
      <c r="D18" s="17"/>
      <c r="E18" s="17"/>
      <c r="F18" s="17"/>
      <c r="G18" s="17"/>
      <c r="H18" s="17"/>
      <c r="I18" s="17"/>
      <c r="J18" s="18"/>
      <c r="K18" s="16"/>
      <c r="L18" s="16"/>
    </row>
    <row r="19" spans="1:12" x14ac:dyDescent="0.2">
      <c r="A19" s="15">
        <v>110</v>
      </c>
      <c r="B19" s="19" t="s">
        <v>20</v>
      </c>
      <c r="C19" s="74">
        <v>4902874</v>
      </c>
      <c r="D19" s="28"/>
      <c r="E19" s="28"/>
      <c r="F19" s="28"/>
      <c r="G19" s="28"/>
      <c r="H19" s="28"/>
      <c r="I19" s="28"/>
      <c r="J19" s="21">
        <v>5393794</v>
      </c>
      <c r="K19" s="20">
        <v>5699060.0700000003</v>
      </c>
      <c r="L19" s="20">
        <f t="shared" ref="L19:L38" si="1">SUM(K19-J19)</f>
        <v>305266.0700000003</v>
      </c>
    </row>
    <row r="20" spans="1:12" x14ac:dyDescent="0.2">
      <c r="A20" s="15">
        <v>120</v>
      </c>
      <c r="B20" s="19" t="s">
        <v>21</v>
      </c>
      <c r="C20" s="74">
        <v>1803671</v>
      </c>
      <c r="D20" s="28"/>
      <c r="E20" s="28"/>
      <c r="F20" s="28"/>
      <c r="G20" s="28"/>
      <c r="H20" s="28"/>
      <c r="I20" s="28"/>
      <c r="J20" s="21">
        <v>1880576</v>
      </c>
      <c r="K20" s="20">
        <v>1816279.02</v>
      </c>
      <c r="L20" s="20">
        <f t="shared" si="1"/>
        <v>-64296.979999999981</v>
      </c>
    </row>
    <row r="21" spans="1:12" x14ac:dyDescent="0.2">
      <c r="A21" s="7" t="s">
        <v>22</v>
      </c>
      <c r="B21" s="19"/>
      <c r="C21" s="74"/>
      <c r="D21" s="28"/>
      <c r="E21" s="28"/>
      <c r="F21" s="28"/>
      <c r="G21" s="28"/>
      <c r="H21" s="28"/>
      <c r="I21" s="28"/>
      <c r="J21" s="21"/>
      <c r="K21" s="20"/>
      <c r="L21" s="20">
        <f t="shared" si="1"/>
        <v>0</v>
      </c>
    </row>
    <row r="22" spans="1:12" x14ac:dyDescent="0.2">
      <c r="A22" s="15">
        <v>210</v>
      </c>
      <c r="B22" s="19" t="s">
        <v>23</v>
      </c>
      <c r="C22" s="74">
        <v>252911</v>
      </c>
      <c r="D22" s="28"/>
      <c r="E22" s="28"/>
      <c r="F22" s="28"/>
      <c r="G22" s="28"/>
      <c r="H22" s="28"/>
      <c r="I22" s="28"/>
      <c r="J22" s="21">
        <v>313880</v>
      </c>
      <c r="K22" s="20">
        <v>307251.18</v>
      </c>
      <c r="L22" s="20">
        <f t="shared" si="1"/>
        <v>-6628.820000000007</v>
      </c>
    </row>
    <row r="23" spans="1:12" x14ac:dyDescent="0.2">
      <c r="A23" s="15">
        <v>220</v>
      </c>
      <c r="B23" s="19" t="s">
        <v>24</v>
      </c>
      <c r="C23" s="74">
        <v>113004</v>
      </c>
      <c r="D23" s="28"/>
      <c r="E23" s="28"/>
      <c r="F23" s="28"/>
      <c r="G23" s="28"/>
      <c r="H23" s="28"/>
      <c r="I23" s="28"/>
      <c r="J23" s="21">
        <v>82072</v>
      </c>
      <c r="K23" s="20">
        <v>77076.990000000005</v>
      </c>
      <c r="L23" s="20">
        <f t="shared" si="1"/>
        <v>-4995.0099999999948</v>
      </c>
    </row>
    <row r="24" spans="1:12" x14ac:dyDescent="0.2">
      <c r="A24" s="15">
        <v>230</v>
      </c>
      <c r="B24" s="19" t="s">
        <v>25</v>
      </c>
      <c r="C24" s="74">
        <v>254047</v>
      </c>
      <c r="D24" s="28"/>
      <c r="E24" s="28"/>
      <c r="F24" s="28"/>
      <c r="G24" s="28"/>
      <c r="H24" s="28"/>
      <c r="I24" s="28"/>
      <c r="J24" s="21">
        <v>245326</v>
      </c>
      <c r="K24" s="20">
        <v>281595</v>
      </c>
      <c r="L24" s="20">
        <f t="shared" si="1"/>
        <v>36269</v>
      </c>
    </row>
    <row r="25" spans="1:12" x14ac:dyDescent="0.2">
      <c r="A25" s="15">
        <v>240</v>
      </c>
      <c r="B25" s="19" t="s">
        <v>26</v>
      </c>
      <c r="C25" s="74">
        <v>349257</v>
      </c>
      <c r="D25" s="28"/>
      <c r="E25" s="28"/>
      <c r="F25" s="28"/>
      <c r="G25" s="28"/>
      <c r="H25" s="28"/>
      <c r="I25" s="28"/>
      <c r="J25" s="21">
        <v>381110</v>
      </c>
      <c r="K25" s="20">
        <v>391184.43</v>
      </c>
      <c r="L25" s="20">
        <f t="shared" si="1"/>
        <v>10074.429999999993</v>
      </c>
    </row>
    <row r="26" spans="1:12" x14ac:dyDescent="0.2">
      <c r="A26" s="15">
        <v>250</v>
      </c>
      <c r="B26" s="19" t="s">
        <v>27</v>
      </c>
      <c r="C26" s="74">
        <v>339158</v>
      </c>
      <c r="D26" s="28"/>
      <c r="E26" s="28"/>
      <c r="F26" s="28"/>
      <c r="G26" s="28"/>
      <c r="H26" s="28"/>
      <c r="I26" s="28"/>
      <c r="J26" s="21">
        <v>288881</v>
      </c>
      <c r="K26" s="20">
        <v>285558</v>
      </c>
      <c r="L26" s="20">
        <f t="shared" si="1"/>
        <v>-3323</v>
      </c>
    </row>
    <row r="27" spans="1:12" x14ac:dyDescent="0.2">
      <c r="A27" s="15">
        <v>260</v>
      </c>
      <c r="B27" s="19" t="s">
        <v>28</v>
      </c>
      <c r="C27" s="74">
        <v>550211</v>
      </c>
      <c r="D27" s="28"/>
      <c r="E27" s="28"/>
      <c r="F27" s="28"/>
      <c r="G27" s="28"/>
      <c r="H27" s="28"/>
      <c r="I27" s="28"/>
      <c r="J27" s="21">
        <v>699524</v>
      </c>
      <c r="K27" s="20">
        <v>738047.1</v>
      </c>
      <c r="L27" s="20">
        <f t="shared" si="1"/>
        <v>38523.099999999977</v>
      </c>
    </row>
    <row r="28" spans="1:12" x14ac:dyDescent="0.2">
      <c r="A28" s="15">
        <v>270</v>
      </c>
      <c r="B28" s="19" t="s">
        <v>29</v>
      </c>
      <c r="C28" s="74">
        <v>543708</v>
      </c>
      <c r="D28" s="28"/>
      <c r="E28" s="28"/>
      <c r="F28" s="28"/>
      <c r="G28" s="28"/>
      <c r="H28" s="28"/>
      <c r="I28" s="28"/>
      <c r="J28" s="21">
        <v>952934</v>
      </c>
      <c r="K28" s="20">
        <v>950690</v>
      </c>
      <c r="L28" s="20">
        <f t="shared" si="1"/>
        <v>-2244</v>
      </c>
    </row>
    <row r="29" spans="1:12" x14ac:dyDescent="0.2">
      <c r="A29" s="15">
        <v>280</v>
      </c>
      <c r="B29" s="19" t="s">
        <v>30</v>
      </c>
      <c r="C29" s="74">
        <v>244865</v>
      </c>
      <c r="D29" s="28"/>
      <c r="E29" s="28"/>
      <c r="F29" s="28"/>
      <c r="G29" s="28"/>
      <c r="H29" s="28"/>
      <c r="I29" s="28"/>
      <c r="J29" s="21">
        <v>322564</v>
      </c>
      <c r="K29" s="20">
        <v>341480.8</v>
      </c>
      <c r="L29" s="20">
        <f t="shared" si="1"/>
        <v>18916.799999999988</v>
      </c>
    </row>
    <row r="30" spans="1:12" x14ac:dyDescent="0.2">
      <c r="A30" s="15">
        <v>293</v>
      </c>
      <c r="B30" s="19" t="s">
        <v>31</v>
      </c>
      <c r="C30" s="74">
        <v>229338</v>
      </c>
      <c r="D30" s="28"/>
      <c r="E30" s="28"/>
      <c r="F30" s="28"/>
      <c r="G30" s="28"/>
      <c r="H30" s="28"/>
      <c r="I30" s="28"/>
      <c r="J30" s="21">
        <v>228594</v>
      </c>
      <c r="K30" s="20">
        <v>257504.64000000001</v>
      </c>
      <c r="L30" s="20">
        <f t="shared" si="1"/>
        <v>28910.640000000014</v>
      </c>
    </row>
    <row r="31" spans="1:12" x14ac:dyDescent="0.2">
      <c r="A31" s="7" t="s">
        <v>32</v>
      </c>
      <c r="B31" s="19"/>
      <c r="C31" s="74"/>
      <c r="D31" s="28"/>
      <c r="E31" s="28"/>
      <c r="F31" s="28"/>
      <c r="G31" s="28"/>
      <c r="H31" s="28"/>
      <c r="I31" s="28"/>
      <c r="J31" s="21"/>
      <c r="K31" s="20"/>
      <c r="L31" s="20">
        <f t="shared" si="1"/>
        <v>0</v>
      </c>
    </row>
    <row r="32" spans="1:12" x14ac:dyDescent="0.2">
      <c r="A32" s="15">
        <v>300</v>
      </c>
      <c r="B32" s="19" t="s">
        <v>32</v>
      </c>
      <c r="C32" s="74">
        <v>144105</v>
      </c>
      <c r="D32" s="28"/>
      <c r="E32" s="28"/>
      <c r="F32" s="28"/>
      <c r="G32" s="28"/>
      <c r="H32" s="28"/>
      <c r="I32" s="28"/>
      <c r="J32" s="21">
        <v>172374</v>
      </c>
      <c r="K32" s="20">
        <v>138163.14000000001</v>
      </c>
      <c r="L32" s="20">
        <f t="shared" si="1"/>
        <v>-34210.859999999986</v>
      </c>
    </row>
    <row r="33" spans="1:12" x14ac:dyDescent="0.2">
      <c r="A33" s="7" t="s">
        <v>33</v>
      </c>
      <c r="B33" s="19"/>
      <c r="C33" s="74"/>
      <c r="D33" s="28"/>
      <c r="E33" s="28"/>
      <c r="F33" s="28"/>
      <c r="G33" s="28"/>
      <c r="H33" s="28"/>
      <c r="I33" s="28"/>
      <c r="J33" s="21"/>
      <c r="K33" s="20"/>
      <c r="L33" s="20">
        <f t="shared" si="1"/>
        <v>0</v>
      </c>
    </row>
    <row r="34" spans="1:12" x14ac:dyDescent="0.2">
      <c r="A34" s="15">
        <v>400</v>
      </c>
      <c r="B34" s="19" t="s">
        <v>34</v>
      </c>
      <c r="C34" s="74">
        <v>562</v>
      </c>
      <c r="D34" s="28"/>
      <c r="E34" s="28"/>
      <c r="F34" s="28"/>
      <c r="G34" s="28"/>
      <c r="H34" s="28"/>
      <c r="I34" s="28"/>
      <c r="J34" s="21">
        <v>62</v>
      </c>
      <c r="K34" s="20">
        <v>62</v>
      </c>
      <c r="L34" s="20">
        <f t="shared" si="1"/>
        <v>0</v>
      </c>
    </row>
    <row r="35" spans="1:12" x14ac:dyDescent="0.2">
      <c r="A35" s="7" t="s">
        <v>35</v>
      </c>
      <c r="B35" s="19"/>
      <c r="C35" s="74"/>
      <c r="D35" s="28"/>
      <c r="E35" s="28"/>
      <c r="F35" s="28"/>
      <c r="G35" s="28"/>
      <c r="H35" s="28"/>
      <c r="I35" s="28"/>
      <c r="J35" s="21"/>
      <c r="K35" s="20"/>
      <c r="L35" s="20">
        <f t="shared" si="1"/>
        <v>0</v>
      </c>
    </row>
    <row r="36" spans="1:12" x14ac:dyDescent="0.2">
      <c r="A36" s="15">
        <v>510</v>
      </c>
      <c r="B36" s="19" t="s">
        <v>36</v>
      </c>
      <c r="C36" s="74">
        <v>56244</v>
      </c>
      <c r="D36" s="28"/>
      <c r="E36" s="28"/>
      <c r="F36" s="28"/>
      <c r="G36" s="28"/>
      <c r="H36" s="28"/>
      <c r="I36" s="28"/>
      <c r="J36" s="21">
        <v>56244</v>
      </c>
      <c r="K36" s="20">
        <v>57478.35</v>
      </c>
      <c r="L36" s="20">
        <f t="shared" si="1"/>
        <v>1234.3499999999985</v>
      </c>
    </row>
    <row r="37" spans="1:12" x14ac:dyDescent="0.2">
      <c r="A37" s="15">
        <v>611</v>
      </c>
      <c r="B37" s="19" t="s">
        <v>37</v>
      </c>
      <c r="C37" s="74"/>
      <c r="D37" s="28"/>
      <c r="E37" s="28"/>
      <c r="F37" s="28"/>
      <c r="G37" s="28"/>
      <c r="H37" s="28"/>
      <c r="I37" s="28"/>
      <c r="J37" s="21"/>
      <c r="K37" s="20"/>
      <c r="L37" s="20">
        <f t="shared" si="1"/>
        <v>0</v>
      </c>
    </row>
    <row r="38" spans="1:12" x14ac:dyDescent="0.2">
      <c r="A38" s="15">
        <v>621</v>
      </c>
      <c r="B38" s="19" t="s">
        <v>38</v>
      </c>
      <c r="C38" s="74"/>
      <c r="D38" s="28"/>
      <c r="E38" s="28"/>
      <c r="F38" s="28"/>
      <c r="G38" s="28"/>
      <c r="H38" s="28"/>
      <c r="I38" s="28"/>
      <c r="J38" s="21"/>
      <c r="K38" s="20"/>
      <c r="L38" s="20">
        <f t="shared" si="1"/>
        <v>0</v>
      </c>
    </row>
    <row r="39" spans="1:12" ht="13.5" thickBot="1" x14ac:dyDescent="0.25">
      <c r="A39" s="22"/>
      <c r="B39" s="23" t="s">
        <v>39</v>
      </c>
      <c r="C39" s="74">
        <f>SUM(C19:C38)</f>
        <v>9783955</v>
      </c>
      <c r="D39" s="28"/>
      <c r="E39" s="28"/>
      <c r="F39" s="28"/>
      <c r="G39" s="28"/>
      <c r="H39" s="28"/>
      <c r="I39" s="28"/>
      <c r="J39" s="21">
        <f>SUM(J19:J38)</f>
        <v>11017935</v>
      </c>
      <c r="K39" s="20">
        <f>SUM(K19:K38)</f>
        <v>11341430.720000001</v>
      </c>
      <c r="L39" s="20">
        <f>SUM(K39-J39)</f>
        <v>323495.72000000067</v>
      </c>
    </row>
    <row r="40" spans="1:12" x14ac:dyDescent="0.2">
      <c r="A40" s="35"/>
      <c r="B40" s="36"/>
      <c r="C40" s="80"/>
      <c r="D40" s="5"/>
      <c r="E40" s="5"/>
      <c r="F40" s="5"/>
      <c r="G40" s="5"/>
      <c r="H40" s="5"/>
      <c r="I40" s="5"/>
      <c r="J40" s="40"/>
      <c r="K40" s="37"/>
      <c r="L40" s="103"/>
    </row>
    <row r="41" spans="1:12" ht="13.5" thickBot="1" x14ac:dyDescent="0.25">
      <c r="A41" s="41"/>
      <c r="B41" s="42"/>
      <c r="C41" s="71" t="s">
        <v>84</v>
      </c>
      <c r="D41" s="88"/>
      <c r="E41" s="88"/>
      <c r="F41" s="88"/>
      <c r="G41" s="88"/>
      <c r="H41" s="88"/>
      <c r="I41" s="88"/>
      <c r="J41" s="12" t="s">
        <v>84</v>
      </c>
      <c r="K41" s="9" t="s">
        <v>84</v>
      </c>
      <c r="L41" s="4" t="s">
        <v>55</v>
      </c>
    </row>
    <row r="42" spans="1:12" x14ac:dyDescent="0.2">
      <c r="A42" s="41"/>
      <c r="B42" s="42" t="s">
        <v>40</v>
      </c>
      <c r="C42" s="71" t="s">
        <v>4</v>
      </c>
      <c r="D42" s="20"/>
      <c r="E42" s="20"/>
      <c r="F42" s="20"/>
      <c r="G42" s="20"/>
      <c r="H42" s="20"/>
      <c r="I42" s="20"/>
      <c r="J42" s="12" t="s">
        <v>1</v>
      </c>
      <c r="K42" s="9" t="s">
        <v>54</v>
      </c>
      <c r="L42" s="86" t="s">
        <v>63</v>
      </c>
    </row>
    <row r="43" spans="1:12" ht="13.5" thickBot="1" x14ac:dyDescent="0.25">
      <c r="A43" s="44"/>
      <c r="B43" s="45"/>
      <c r="C43" s="72" t="s">
        <v>90</v>
      </c>
      <c r="D43" s="20"/>
      <c r="E43" s="20"/>
      <c r="F43" s="20"/>
      <c r="G43" s="20"/>
      <c r="H43" s="20"/>
      <c r="I43" s="20"/>
      <c r="J43" s="14" t="s">
        <v>109</v>
      </c>
      <c r="K43" s="89" t="s">
        <v>112</v>
      </c>
      <c r="L43" s="104" t="s">
        <v>114</v>
      </c>
    </row>
    <row r="44" spans="1:12" x14ac:dyDescent="0.2">
      <c r="A44" s="47" t="s">
        <v>41</v>
      </c>
      <c r="B44" s="48"/>
      <c r="C44" s="77"/>
      <c r="D44" s="20"/>
      <c r="E44" s="20"/>
      <c r="F44" s="20"/>
      <c r="G44" s="20"/>
      <c r="H44" s="20"/>
      <c r="I44" s="20"/>
      <c r="J44" s="27"/>
      <c r="K44" s="20"/>
      <c r="L44" s="20"/>
    </row>
    <row r="45" spans="1:12" x14ac:dyDescent="0.2">
      <c r="A45" s="50" t="s">
        <v>42</v>
      </c>
      <c r="B45" s="51"/>
      <c r="C45" s="78">
        <f>SUM(C15-C39)</f>
        <v>-599991</v>
      </c>
      <c r="D45" s="20"/>
      <c r="E45" s="20"/>
      <c r="F45" s="20"/>
      <c r="G45" s="20"/>
      <c r="H45" s="20"/>
      <c r="I45" s="20"/>
      <c r="J45" s="59">
        <f>SUM(J15-J39)</f>
        <v>-271637</v>
      </c>
      <c r="K45" s="102">
        <f>SUM(K15-K39)</f>
        <v>-393900.50999999978</v>
      </c>
      <c r="L45" s="52">
        <f>SUM(K45-J45)</f>
        <v>-122263.50999999978</v>
      </c>
    </row>
    <row r="46" spans="1:12" x14ac:dyDescent="0.2">
      <c r="A46" s="54"/>
      <c r="B46" s="55"/>
      <c r="C46" s="74"/>
      <c r="D46" s="20"/>
      <c r="E46" s="20"/>
      <c r="F46" s="20"/>
      <c r="G46" s="20"/>
      <c r="H46" s="20"/>
      <c r="I46" s="20"/>
      <c r="J46" s="18"/>
      <c r="K46" s="20"/>
      <c r="L46" s="20"/>
    </row>
    <row r="47" spans="1:12" x14ac:dyDescent="0.2">
      <c r="A47" s="56"/>
      <c r="B47" s="51"/>
      <c r="C47" s="74"/>
      <c r="D47" s="20"/>
      <c r="E47" s="20"/>
      <c r="F47" s="20"/>
      <c r="G47" s="20"/>
      <c r="H47" s="20"/>
      <c r="I47" s="20"/>
      <c r="J47" s="18"/>
      <c r="K47" s="20"/>
      <c r="L47" s="20"/>
    </row>
    <row r="48" spans="1:12" x14ac:dyDescent="0.2">
      <c r="A48" s="54"/>
      <c r="B48" s="55"/>
      <c r="C48" s="74"/>
      <c r="D48" s="20"/>
      <c r="E48" s="20"/>
      <c r="F48" s="20"/>
      <c r="G48" s="20"/>
      <c r="H48" s="20"/>
      <c r="I48" s="20"/>
      <c r="J48" s="18"/>
      <c r="K48" s="20"/>
      <c r="L48" s="20"/>
    </row>
    <row r="49" spans="1:12" ht="13.5" thickBot="1" x14ac:dyDescent="0.25">
      <c r="A49" s="54" t="s">
        <v>115</v>
      </c>
      <c r="B49" s="55"/>
      <c r="C49" s="78">
        <v>1210802</v>
      </c>
      <c r="D49" s="33"/>
      <c r="E49" s="33"/>
      <c r="F49" s="33"/>
      <c r="G49" s="33"/>
      <c r="H49" s="33"/>
      <c r="I49" s="33"/>
      <c r="J49" s="21">
        <v>1210802</v>
      </c>
      <c r="K49" s="52">
        <v>1210802</v>
      </c>
      <c r="L49" s="52"/>
    </row>
    <row r="50" spans="1:12" x14ac:dyDescent="0.2">
      <c r="A50" s="57" t="s">
        <v>91</v>
      </c>
      <c r="B50" s="58"/>
      <c r="C50" s="78">
        <f>SUM(C49+C45)</f>
        <v>610811</v>
      </c>
      <c r="D50" s="17"/>
      <c r="E50" s="17"/>
      <c r="F50" s="17"/>
      <c r="G50" s="17"/>
      <c r="H50" s="17"/>
      <c r="I50" s="17"/>
      <c r="J50" s="59">
        <f>SUM(J49+J45)</f>
        <v>939165</v>
      </c>
      <c r="K50" s="52">
        <f>SUM(K49+K45)</f>
        <v>816901.49000000022</v>
      </c>
      <c r="L50" s="52"/>
    </row>
    <row r="51" spans="1:12" ht="13.5" thickBot="1" x14ac:dyDescent="0.25">
      <c r="A51" s="60" t="s">
        <v>44</v>
      </c>
      <c r="B51" s="61"/>
      <c r="C51" s="79">
        <f>SUM(C50/C39)</f>
        <v>6.2429866040880196E-2</v>
      </c>
      <c r="D51" s="105"/>
      <c r="E51" s="105"/>
      <c r="F51" s="105"/>
      <c r="G51" s="105"/>
      <c r="H51" s="105"/>
      <c r="I51" s="105"/>
      <c r="J51" s="63">
        <f>SUM(J50/J39)</f>
        <v>8.5239656977464467E-2</v>
      </c>
      <c r="K51" s="62">
        <f>SUM(K50/K39)</f>
        <v>7.2028080950971962E-2</v>
      </c>
      <c r="L51" s="62"/>
    </row>
    <row r="52" spans="1:12" x14ac:dyDescent="0.2">
      <c r="A52" s="64"/>
      <c r="B52" s="65"/>
      <c r="C52" s="1"/>
    </row>
    <row r="53" spans="1:12" s="64" customFormat="1" x14ac:dyDescent="0.2">
      <c r="B53" s="65"/>
      <c r="K53" s="1"/>
      <c r="L53" s="1"/>
    </row>
    <row r="54" spans="1:12" s="64" customFormat="1" x14ac:dyDescent="0.2">
      <c r="B54" s="65"/>
      <c r="D54" s="1"/>
      <c r="E54" s="1"/>
      <c r="F54" s="1"/>
      <c r="G54" s="1"/>
      <c r="H54" s="1"/>
      <c r="I54" s="1"/>
      <c r="J54" s="1"/>
      <c r="K54" s="1"/>
      <c r="L54" s="1"/>
    </row>
    <row r="55" spans="1:12" s="64" customFormat="1" x14ac:dyDescent="0.2">
      <c r="B55" s="65"/>
      <c r="D55" s="1"/>
      <c r="E55" s="1"/>
      <c r="F55" s="1"/>
      <c r="G55" s="1"/>
      <c r="H55" s="1"/>
      <c r="I55" s="1"/>
      <c r="J55" s="1"/>
      <c r="K55" s="1"/>
      <c r="L55" s="1"/>
    </row>
    <row r="56" spans="1:12" s="64" customFormat="1" x14ac:dyDescent="0.2">
      <c r="B56" s="65"/>
      <c r="D56" s="1"/>
      <c r="E56" s="1"/>
      <c r="F56" s="1"/>
      <c r="G56" s="1"/>
      <c r="H56" s="1"/>
      <c r="I56" s="1"/>
      <c r="J56" s="1"/>
      <c r="K56" s="1"/>
      <c r="L56" s="1"/>
    </row>
    <row r="57" spans="1:12" s="64" customFormat="1" x14ac:dyDescent="0.2">
      <c r="B57" s="65"/>
      <c r="D57" s="1"/>
      <c r="E57" s="1"/>
      <c r="F57" s="1"/>
      <c r="G57" s="1"/>
      <c r="H57" s="1"/>
      <c r="I57" s="1"/>
      <c r="J57" s="1"/>
      <c r="K57" s="1"/>
      <c r="L57" s="1"/>
    </row>
    <row r="58" spans="1:12" s="64" customFormat="1" x14ac:dyDescent="0.2">
      <c r="B58" s="65"/>
      <c r="D58" s="1"/>
      <c r="E58" s="1"/>
      <c r="F58" s="1"/>
      <c r="G58" s="1"/>
      <c r="H58" s="1"/>
      <c r="I58" s="1"/>
      <c r="J58" s="1"/>
      <c r="K58" s="1"/>
      <c r="L58" s="1"/>
    </row>
    <row r="59" spans="1:12" s="64" customFormat="1" x14ac:dyDescent="0.2">
      <c r="A59" s="66"/>
      <c r="B59" s="67"/>
      <c r="D59" s="1"/>
      <c r="E59" s="1"/>
      <c r="F59" s="1"/>
      <c r="G59" s="1"/>
      <c r="H59" s="1"/>
      <c r="I59" s="1"/>
      <c r="J59" s="1"/>
      <c r="K59" s="1"/>
      <c r="L59" s="1"/>
    </row>
    <row r="62" spans="1:12" s="64" customFormat="1" x14ac:dyDescent="0.2">
      <c r="A62" s="68"/>
      <c r="B62" s="69"/>
      <c r="D62" s="1"/>
      <c r="E62" s="1"/>
      <c r="F62" s="1"/>
      <c r="G62" s="1"/>
      <c r="H62" s="1"/>
      <c r="I62" s="1"/>
      <c r="J62" s="1"/>
      <c r="K62" s="1"/>
      <c r="L62" s="1"/>
    </row>
    <row r="63" spans="1:12" s="64" customFormat="1" x14ac:dyDescent="0.2">
      <c r="A63" s="68"/>
      <c r="B63" s="69"/>
      <c r="D63" s="1"/>
      <c r="E63" s="1"/>
      <c r="F63" s="1"/>
      <c r="G63" s="1"/>
      <c r="H63" s="1"/>
      <c r="I63" s="1"/>
      <c r="J63" s="1"/>
      <c r="K63" s="1"/>
      <c r="L63" s="1"/>
    </row>
    <row r="64" spans="1:12" s="64" customFormat="1" x14ac:dyDescent="0.2">
      <c r="A64" s="68"/>
      <c r="B64" s="69"/>
      <c r="D64" s="1"/>
      <c r="E64" s="1"/>
      <c r="F64" s="1"/>
      <c r="G64" s="1"/>
      <c r="H64" s="1"/>
      <c r="I64" s="1"/>
      <c r="J64" s="1"/>
      <c r="K64" s="1"/>
      <c r="L64" s="1"/>
    </row>
    <row r="65" spans="1:12" s="64" customFormat="1" x14ac:dyDescent="0.2">
      <c r="A65" s="68"/>
      <c r="B65" s="69"/>
      <c r="D65" s="1"/>
      <c r="E65" s="1"/>
      <c r="F65" s="1"/>
      <c r="G65" s="1"/>
      <c r="H65" s="1"/>
      <c r="I65" s="1"/>
      <c r="J65" s="1"/>
      <c r="K65" s="1"/>
      <c r="L65" s="1"/>
    </row>
    <row r="70" spans="1:12" s="67" customFormat="1" ht="12" x14ac:dyDescent="0.2">
      <c r="A70" s="68"/>
      <c r="C70" s="64"/>
    </row>
    <row r="71" spans="1:12" s="67" customFormat="1" ht="12" x14ac:dyDescent="0.2">
      <c r="A71" s="68"/>
      <c r="C71" s="64"/>
    </row>
    <row r="72" spans="1:12" s="67" customFormat="1" ht="12" x14ac:dyDescent="0.2">
      <c r="A72" s="68"/>
      <c r="C72" s="64"/>
    </row>
    <row r="73" spans="1:12" s="67" customFormat="1" ht="12" x14ac:dyDescent="0.2">
      <c r="A73" s="68"/>
      <c r="C73" s="64"/>
    </row>
    <row r="74" spans="1:12" s="67" customFormat="1" ht="12" x14ac:dyDescent="0.2">
      <c r="A74" s="68"/>
      <c r="C74" s="64"/>
    </row>
    <row r="75" spans="1:12" s="67" customFormat="1" ht="12" x14ac:dyDescent="0.2">
      <c r="A75" s="68"/>
      <c r="C75" s="64"/>
    </row>
    <row r="76" spans="1:12" s="67" customFormat="1" ht="12" x14ac:dyDescent="0.2">
      <c r="A76" s="68"/>
      <c r="C76" s="64"/>
    </row>
    <row r="77" spans="1:12" s="67" customFormat="1" ht="12" x14ac:dyDescent="0.2">
      <c r="A77" s="68"/>
      <c r="C77" s="64"/>
    </row>
    <row r="78" spans="1:12" s="67" customFormat="1" ht="12" x14ac:dyDescent="0.2">
      <c r="A78" s="68"/>
      <c r="C78" s="64"/>
    </row>
    <row r="79" spans="1:12" s="67" customFormat="1" ht="12" x14ac:dyDescent="0.2">
      <c r="A79" s="68"/>
      <c r="C79" s="64"/>
    </row>
    <row r="81" spans="1:3" s="67" customFormat="1" ht="12" x14ac:dyDescent="0.2">
      <c r="A81" s="68"/>
      <c r="C81" s="64"/>
    </row>
    <row r="82" spans="1:3" s="67" customFormat="1" ht="12" x14ac:dyDescent="0.2">
      <c r="A82" s="68"/>
      <c r="C82" s="64"/>
    </row>
    <row r="84" spans="1:3" s="67" customFormat="1" ht="12" x14ac:dyDescent="0.2">
      <c r="A84" s="68"/>
      <c r="C84" s="64"/>
    </row>
    <row r="85" spans="1:3" s="67" customFormat="1" ht="12" x14ac:dyDescent="0.2">
      <c r="A85" s="68"/>
      <c r="C85" s="64"/>
    </row>
    <row r="86" spans="1:3" s="67" customFormat="1" ht="12" x14ac:dyDescent="0.2">
      <c r="A86" s="68"/>
      <c r="C86" s="64"/>
    </row>
    <row r="124" spans="1:3" x14ac:dyDescent="0.2">
      <c r="A124" s="1"/>
      <c r="B124" s="1"/>
      <c r="C124" s="1"/>
    </row>
    <row r="125" spans="1:3" x14ac:dyDescent="0.2">
      <c r="A125" s="1"/>
      <c r="B125" s="1"/>
      <c r="C125" s="1"/>
    </row>
    <row r="126" spans="1:3" x14ac:dyDescent="0.2">
      <c r="A126" s="1"/>
      <c r="B126" s="1"/>
      <c r="C126" s="1"/>
    </row>
    <row r="127" spans="1:3" x14ac:dyDescent="0.2">
      <c r="A127" s="1"/>
      <c r="B127" s="1"/>
      <c r="C127" s="1"/>
    </row>
    <row r="128" spans="1:3" x14ac:dyDescent="0.2">
      <c r="A128" s="1"/>
      <c r="B128" s="1"/>
      <c r="C128" s="1"/>
    </row>
    <row r="129" spans="1:3" x14ac:dyDescent="0.2">
      <c r="A129" s="1"/>
      <c r="B129" s="1"/>
      <c r="C129" s="1"/>
    </row>
    <row r="130" spans="1:3" x14ac:dyDescent="0.2">
      <c r="A130" s="1"/>
      <c r="B130" s="1"/>
      <c r="C130" s="1"/>
    </row>
    <row r="131" spans="1:3" x14ac:dyDescent="0.2">
      <c r="A131" s="1"/>
      <c r="B131" s="1"/>
      <c r="C131" s="1"/>
    </row>
    <row r="132" spans="1:3" x14ac:dyDescent="0.2">
      <c r="A132" s="1"/>
      <c r="B132" s="1"/>
      <c r="C132" s="1"/>
    </row>
    <row r="133" spans="1:3" x14ac:dyDescent="0.2">
      <c r="A133" s="1"/>
      <c r="B133" s="1"/>
      <c r="C133" s="1"/>
    </row>
    <row r="134" spans="1:3" x14ac:dyDescent="0.2">
      <c r="A134" s="1"/>
      <c r="B134" s="1"/>
      <c r="C134" s="1"/>
    </row>
    <row r="135" spans="1:3" x14ac:dyDescent="0.2">
      <c r="A135" s="1"/>
      <c r="B135" s="1"/>
      <c r="C135" s="1"/>
    </row>
    <row r="136" spans="1:3" x14ac:dyDescent="0.2">
      <c r="A136" s="1"/>
      <c r="B136" s="1"/>
      <c r="C136" s="1"/>
    </row>
    <row r="137" spans="1:3" x14ac:dyDescent="0.2">
      <c r="A137" s="1"/>
      <c r="B137" s="1"/>
      <c r="C137" s="1"/>
    </row>
    <row r="138" spans="1:3" x14ac:dyDescent="0.2">
      <c r="A138" s="1"/>
      <c r="B138" s="1"/>
      <c r="C138" s="1"/>
    </row>
    <row r="139" spans="1:3" x14ac:dyDescent="0.2">
      <c r="A139" s="1"/>
      <c r="B139" s="1"/>
      <c r="C139" s="1"/>
    </row>
    <row r="140" spans="1:3" x14ac:dyDescent="0.2">
      <c r="A140" s="1"/>
      <c r="B140" s="1"/>
      <c r="C140" s="1"/>
    </row>
    <row r="141" spans="1:3" x14ac:dyDescent="0.2">
      <c r="A141" s="1"/>
      <c r="B141" s="1"/>
      <c r="C141" s="1"/>
    </row>
    <row r="142" spans="1:3" x14ac:dyDescent="0.2">
      <c r="A142" s="1"/>
      <c r="B142" s="1"/>
      <c r="C142" s="1"/>
    </row>
    <row r="143" spans="1:3" x14ac:dyDescent="0.2">
      <c r="A143" s="1"/>
      <c r="B143" s="1"/>
      <c r="C143" s="1"/>
    </row>
    <row r="144" spans="1:3" x14ac:dyDescent="0.2">
      <c r="A144" s="1"/>
      <c r="B144" s="1"/>
      <c r="C144" s="1"/>
    </row>
    <row r="145" spans="1:3" x14ac:dyDescent="0.2">
      <c r="A145" s="1"/>
      <c r="B145" s="1"/>
      <c r="C145" s="1"/>
    </row>
    <row r="146" spans="1:3" x14ac:dyDescent="0.2">
      <c r="A146" s="1"/>
      <c r="B146" s="1"/>
      <c r="C146" s="1"/>
    </row>
    <row r="147" spans="1:3" x14ac:dyDescent="0.2">
      <c r="A147" s="1"/>
      <c r="B147" s="1"/>
      <c r="C147" s="1"/>
    </row>
    <row r="148" spans="1:3" x14ac:dyDescent="0.2">
      <c r="A148" s="1"/>
      <c r="B148" s="1"/>
      <c r="C148" s="1"/>
    </row>
    <row r="149" spans="1:3" x14ac:dyDescent="0.2">
      <c r="A149" s="1"/>
      <c r="B149" s="1"/>
      <c r="C149" s="1"/>
    </row>
    <row r="150" spans="1:3" x14ac:dyDescent="0.2">
      <c r="A150" s="1"/>
      <c r="B150" s="1"/>
      <c r="C150" s="1"/>
    </row>
    <row r="151" spans="1:3" x14ac:dyDescent="0.2">
      <c r="A151" s="1"/>
      <c r="B151" s="1"/>
      <c r="C151" s="1"/>
    </row>
    <row r="152" spans="1:3" x14ac:dyDescent="0.2">
      <c r="A152" s="1"/>
      <c r="B152" s="1"/>
      <c r="C152" s="1"/>
    </row>
    <row r="153" spans="1:3" x14ac:dyDescent="0.2">
      <c r="A153" s="1"/>
      <c r="B153" s="1"/>
      <c r="C153" s="1"/>
    </row>
    <row r="154" spans="1:3" x14ac:dyDescent="0.2">
      <c r="A154" s="1"/>
      <c r="B154" s="1"/>
      <c r="C154" s="1"/>
    </row>
    <row r="155" spans="1:3" x14ac:dyDescent="0.2">
      <c r="A155" s="1"/>
      <c r="B155" s="1"/>
      <c r="C155" s="1"/>
    </row>
    <row r="156" spans="1:3" x14ac:dyDescent="0.2">
      <c r="A156" s="1"/>
      <c r="B156" s="1"/>
      <c r="C156" s="1"/>
    </row>
  </sheetData>
  <mergeCells count="2">
    <mergeCell ref="A3:L3"/>
    <mergeCell ref="A1:L2"/>
  </mergeCells>
  <pageMargins left="0.25" right="0.25" top="0.75" bottom="0.75" header="0.3" footer="0.3"/>
  <pageSetup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M51"/>
    </sheetView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workbookViewId="0">
      <selection sqref="A1:I39"/>
    </sheetView>
  </sheetViews>
  <sheetFormatPr defaultRowHeight="15" x14ac:dyDescent="0.25"/>
  <cols>
    <col min="1" max="1" width="12.57031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ht="24.75" x14ac:dyDescent="0.25">
      <c r="A4" s="40" t="s">
        <v>59</v>
      </c>
      <c r="B4" s="90" t="s">
        <v>70</v>
      </c>
    </row>
    <row r="5" spans="1:9" x14ac:dyDescent="0.25">
      <c r="A5" s="12" t="s">
        <v>58</v>
      </c>
      <c r="B5" s="67" t="s">
        <v>71</v>
      </c>
    </row>
    <row r="6" spans="1:9" x14ac:dyDescent="0.25">
      <c r="A6" s="12" t="s">
        <v>60</v>
      </c>
      <c r="B6" s="1"/>
    </row>
    <row r="7" spans="1:9" x14ac:dyDescent="0.25">
      <c r="A7" s="14"/>
      <c r="B7" s="1"/>
    </row>
    <row r="8" spans="1:9" x14ac:dyDescent="0.25">
      <c r="A8" s="18"/>
      <c r="B8" s="1"/>
    </row>
    <row r="9" spans="1:9" x14ac:dyDescent="0.25">
      <c r="A9" s="82">
        <v>1</v>
      </c>
      <c r="B9" s="1" t="s">
        <v>65</v>
      </c>
    </row>
    <row r="10" spans="1:9" x14ac:dyDescent="0.25">
      <c r="A10" s="21"/>
      <c r="B10" s="1"/>
    </row>
    <row r="11" spans="1:9" x14ac:dyDescent="0.25">
      <c r="A11" s="82">
        <v>2</v>
      </c>
      <c r="B11" s="1" t="s">
        <v>116</v>
      </c>
    </row>
    <row r="12" spans="1:9" x14ac:dyDescent="0.25">
      <c r="A12" s="82">
        <v>3</v>
      </c>
      <c r="B12" s="1" t="s">
        <v>117</v>
      </c>
    </row>
    <row r="13" spans="1:9" x14ac:dyDescent="0.25">
      <c r="A13" s="82">
        <v>4</v>
      </c>
      <c r="B13" s="1" t="s">
        <v>118</v>
      </c>
    </row>
    <row r="14" spans="1:9" x14ac:dyDescent="0.25">
      <c r="A14" s="82"/>
      <c r="B14" s="1"/>
    </row>
    <row r="15" spans="1:9" x14ac:dyDescent="0.25">
      <c r="A15" s="82">
        <v>5</v>
      </c>
      <c r="B15" s="1" t="s">
        <v>68</v>
      </c>
    </row>
    <row r="16" spans="1:9" ht="15.75" thickBot="1" x14ac:dyDescent="0.3">
      <c r="A16" s="83"/>
      <c r="B16" s="1"/>
    </row>
    <row r="17" spans="1:2" x14ac:dyDescent="0.25">
      <c r="A17" s="84"/>
      <c r="B17" s="1"/>
    </row>
    <row r="18" spans="1:2" x14ac:dyDescent="0.25">
      <c r="A18" s="82"/>
      <c r="B18" s="1"/>
    </row>
    <row r="19" spans="1:2" x14ac:dyDescent="0.25">
      <c r="A19" s="82">
        <v>1</v>
      </c>
      <c r="B19" s="1" t="s">
        <v>72</v>
      </c>
    </row>
    <row r="20" spans="1:2" x14ac:dyDescent="0.25">
      <c r="A20" s="82">
        <v>2</v>
      </c>
      <c r="B20" s="1" t="s">
        <v>119</v>
      </c>
    </row>
    <row r="21" spans="1:2" x14ac:dyDescent="0.25">
      <c r="A21" s="82"/>
      <c r="B21" s="1"/>
    </row>
    <row r="22" spans="1:2" x14ac:dyDescent="0.25">
      <c r="A22" s="82">
        <v>3</v>
      </c>
      <c r="B22" s="1" t="s">
        <v>120</v>
      </c>
    </row>
    <row r="23" spans="1:2" x14ac:dyDescent="0.25">
      <c r="A23" s="82">
        <v>4</v>
      </c>
      <c r="B23" s="1" t="s">
        <v>79</v>
      </c>
    </row>
    <row r="24" spans="1:2" x14ac:dyDescent="0.25">
      <c r="A24" s="82">
        <v>5</v>
      </c>
      <c r="B24" s="1" t="s">
        <v>121</v>
      </c>
    </row>
    <row r="25" spans="1:2" x14ac:dyDescent="0.25">
      <c r="A25" s="82">
        <v>6</v>
      </c>
      <c r="B25" s="1" t="s">
        <v>74</v>
      </c>
    </row>
    <row r="26" spans="1:2" x14ac:dyDescent="0.25">
      <c r="A26" s="82">
        <v>7</v>
      </c>
      <c r="B26" s="1" t="s">
        <v>122</v>
      </c>
    </row>
    <row r="27" spans="1:2" x14ac:dyDescent="0.25">
      <c r="A27" s="82">
        <v>8</v>
      </c>
      <c r="B27" s="1" t="s">
        <v>123</v>
      </c>
    </row>
    <row r="28" spans="1:2" x14ac:dyDescent="0.25">
      <c r="A28" s="82">
        <v>9</v>
      </c>
      <c r="B28" s="1" t="s">
        <v>124</v>
      </c>
    </row>
    <row r="29" spans="1:2" x14ac:dyDescent="0.25">
      <c r="A29" s="82">
        <v>10</v>
      </c>
      <c r="B29" s="1" t="s">
        <v>125</v>
      </c>
    </row>
    <row r="30" spans="1:2" x14ac:dyDescent="0.25">
      <c r="A30" s="82">
        <v>11</v>
      </c>
      <c r="B30" s="1" t="s">
        <v>126</v>
      </c>
    </row>
    <row r="31" spans="1:2" x14ac:dyDescent="0.25">
      <c r="A31" s="82"/>
      <c r="B31" s="1"/>
    </row>
    <row r="32" spans="1:2" x14ac:dyDescent="0.25">
      <c r="A32" s="82">
        <v>12</v>
      </c>
      <c r="B32" s="1" t="s">
        <v>81</v>
      </c>
    </row>
    <row r="33" spans="1:2" x14ac:dyDescent="0.25">
      <c r="A33" s="82"/>
      <c r="B33" s="1"/>
    </row>
    <row r="34" spans="1:2" x14ac:dyDescent="0.25">
      <c r="A34" s="82"/>
      <c r="B34" s="1"/>
    </row>
    <row r="35" spans="1:2" x14ac:dyDescent="0.25">
      <c r="A35" s="82"/>
      <c r="B35" s="1"/>
    </row>
    <row r="36" spans="1:2" x14ac:dyDescent="0.25">
      <c r="A36" s="82">
        <v>13</v>
      </c>
      <c r="B36" s="1" t="s">
        <v>82</v>
      </c>
    </row>
    <row r="37" spans="1:2" x14ac:dyDescent="0.25">
      <c r="A37" s="82"/>
      <c r="B37" s="1"/>
    </row>
    <row r="38" spans="1:2" x14ac:dyDescent="0.25">
      <c r="A38" s="82"/>
      <c r="B38" s="1"/>
    </row>
    <row r="39" spans="1:2" ht="15.75" thickBot="1" x14ac:dyDescent="0.3">
      <c r="A39" s="83"/>
      <c r="B39" s="1"/>
    </row>
  </sheetData>
  <pageMargins left="0.25" right="0.25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June 2019  </vt:lpstr>
      <vt:lpstr>June 2019  Proposed</vt:lpstr>
      <vt:lpstr>Amended June 2020</vt:lpstr>
      <vt:lpstr>Amended 2020 notes</vt:lpstr>
      <vt:lpstr>June 2020 Proposed</vt:lpstr>
      <vt:lpstr>January ammendment </vt:lpstr>
      <vt:lpstr>June amended</vt:lpstr>
      <vt:lpstr>Sheet1</vt:lpstr>
      <vt:lpstr>June Amended notes</vt:lpstr>
      <vt:lpstr>'Amended June 2020'!Print_Area</vt:lpstr>
      <vt:lpstr>'June amended'!Print_Area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Budde, Pat</dc:creator>
  <cp:lastModifiedBy>Price, Stephanie</cp:lastModifiedBy>
  <cp:lastPrinted>2021-07-07T12:42:20Z</cp:lastPrinted>
  <dcterms:created xsi:type="dcterms:W3CDTF">2019-05-30T14:58:46Z</dcterms:created>
  <dcterms:modified xsi:type="dcterms:W3CDTF">2021-11-23T15:15:35Z</dcterms:modified>
</cp:coreProperties>
</file>